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WPF" sheetId="1" r:id="rId1"/>
    <sheet name="Arkusz2" sheetId="2" r:id="rId2"/>
    <sheet name="Arkusz3" sheetId="3" r:id="rId3"/>
  </sheets>
  <definedNames>
    <definedName name="_xlnm.Print_Area" localSheetId="0">'WPF'!$A$1:$H$61</definedName>
    <definedName name="_xlnm.Print_Titles" localSheetId="0">'WPF'!$7:$7</definedName>
  </definedNames>
  <calcPr fullCalcOnLoad="1"/>
</workbook>
</file>

<file path=xl/sharedStrings.xml><?xml version="1.0" encoding="utf-8"?>
<sst xmlns="http://schemas.openxmlformats.org/spreadsheetml/2006/main" count="93" uniqueCount="61">
  <si>
    <t>Lp.</t>
  </si>
  <si>
    <t>Wyszczególnienie</t>
  </si>
  <si>
    <t>dochody bieżące</t>
  </si>
  <si>
    <t>dochody majątkowe, w tym:</t>
  </si>
  <si>
    <t>ze sprzedaży majątku</t>
  </si>
  <si>
    <t>z tytułu gwarancji i poręczeń, w tym:</t>
  </si>
  <si>
    <t>a</t>
  </si>
  <si>
    <t>b</t>
  </si>
  <si>
    <t>c</t>
  </si>
  <si>
    <t>d</t>
  </si>
  <si>
    <t>e</t>
  </si>
  <si>
    <t>Spłata i obsługa długu, z tego:</t>
  </si>
  <si>
    <t>rozchody z tytułu spłaty rat kapitałowych oraz wykup papierów wartościowych</t>
  </si>
  <si>
    <t>wydatki bieżące na obsługę długu</t>
  </si>
  <si>
    <t>Przychody (kredyty, pożyczki, emisje obligacji)</t>
  </si>
  <si>
    <t xml:space="preserve">Przychody budżetu </t>
  </si>
  <si>
    <t>Rozchody budżetu (7a + 8)</t>
  </si>
  <si>
    <t>Wynik budżetu (1 - 20)</t>
  </si>
  <si>
    <t>wydatki majątkowe objęte limitem art. 226 ust. 4 ufp</t>
  </si>
  <si>
    <t>Inne rozchody (bez spłaty długu np. udzielane pożyczki)</t>
  </si>
  <si>
    <t>Nadwyżka budżetowa z lat ubiegłych plus wolne środki, zgodnie z art. 217 ufp, w tym:</t>
  </si>
  <si>
    <t>łączna kwota wyłączeń z art. 243 ust. 3 pkt 1 ufp oraz z art. 170 ust. 3 sufp</t>
  </si>
  <si>
    <t>Wydatki ogółem (10 + 19)</t>
  </si>
  <si>
    <t xml:space="preserve">na wynagrodzenia i składki od nich naliczane </t>
  </si>
  <si>
    <t xml:space="preserve">związane z funkcjonowaniem organów JST </t>
  </si>
  <si>
    <t xml:space="preserve">wydatki bieżące objęte limitem art. 226 ust. 4 ufp </t>
  </si>
  <si>
    <t xml:space="preserve">Inne przychody niezwiązane z zaciągnięciem długu </t>
  </si>
  <si>
    <t xml:space="preserve">Planowana łączna kwota spłaty zobowiązań </t>
  </si>
  <si>
    <t xml:space="preserve">Maksymalny dopuszczalny wskaźnik spłaty z art. 243 ufp </t>
  </si>
  <si>
    <t xml:space="preserve">Spełnienie wskaźnika spłaty z art. 243 ufp po uwzględnieniu art. 244 ufp </t>
  </si>
  <si>
    <t>Wydatki bieżące (bez odsetek i prowizji od: kredytów i pożyczek oraz wyemitowanych papierów wartościowych), w tym:</t>
  </si>
  <si>
    <t>Dochody ogółem, z tego:</t>
  </si>
  <si>
    <t>Wydatki majątkowe, w tym:</t>
  </si>
  <si>
    <t xml:space="preserve">Kwota długu, w tym: </t>
  </si>
  <si>
    <t xml:space="preserve">Planowana łączna kwota spłaty zobowiązań/dochody ogółem - max 15% z  art. 169 sufp </t>
  </si>
  <si>
    <t>Wieloletnia prognoza finansowa na lata 2011-2016</t>
  </si>
  <si>
    <t>-</t>
  </si>
  <si>
    <t xml:space="preserve">wydatki bieżące związane z funkcjonowaniem organów JST </t>
  </si>
  <si>
    <t>Środki do dyspozycji (3+4+5)</t>
  </si>
  <si>
    <t>Rady Powiatu Brzeskiego</t>
  </si>
  <si>
    <t>x</t>
  </si>
  <si>
    <t>0</t>
  </si>
  <si>
    <t>TAK</t>
  </si>
  <si>
    <t xml:space="preserve">TAK </t>
  </si>
  <si>
    <t>Załącznik nr 1</t>
  </si>
  <si>
    <t>Ocena spełnienia warunku uchwalenia budżetu z art. 243 ufp</t>
  </si>
  <si>
    <r>
      <t>Wskaźnik zadłużenia (</t>
    </r>
    <r>
      <rPr>
        <i/>
        <sz val="10"/>
        <rFont val="Arial CE"/>
        <family val="0"/>
      </rPr>
      <t>lewa strona wzoru)</t>
    </r>
  </si>
  <si>
    <r>
      <t>Średnia arytmetyczna pozycji pierwszej z ostatnich trzech lat (</t>
    </r>
    <r>
      <rPr>
        <i/>
        <sz val="10"/>
        <rFont val="Arial CE"/>
        <family val="0"/>
      </rPr>
      <t>prawa strona wzoru)</t>
    </r>
  </si>
  <si>
    <t xml:space="preserve">Informacja o relacji z art. 243 ufp wynikającej z wykonania budżetu w latach 2008-2009 i planu budżetu na 2010 według danych na koniec III kwartału </t>
  </si>
  <si>
    <t xml:space="preserve">(Dochody bieżące + sprzedaż majątku - wydatki bieżące)/ dochody ogółem (Db + Sm - Wb)/D - dla danego roku </t>
  </si>
  <si>
    <t>Nadwyżka budżetowa z lat ubiegłych plus wolne środki, zgodnie z art. 217 ufp, angażowane na pokrycie deficytu budżetu roku bieżącego</t>
  </si>
  <si>
    <t>Wydatki bieżące razem (2 + 7b)</t>
  </si>
  <si>
    <t xml:space="preserve">Kwota zobowiązań współtworzonego przez jst przypadających do spłaty w danym roku budżetowym podlegające doliczeniu zgodnie z art. 244 ufp </t>
  </si>
  <si>
    <t>gwarancje i poręczenia podlegające wyłączeniu z limitów spłaty zobowiązań z art. 243 ufp/169 sufp</t>
  </si>
  <si>
    <t>Wynik budżetu po wykonaniu wydatków bieżących (bez obsługi długu) (1-2)</t>
  </si>
  <si>
    <t>Środki do dyspozycji na wydatki majątkowe (6-7-8)</t>
  </si>
  <si>
    <t>Wynik finansowy budżetu (9-10+11)</t>
  </si>
  <si>
    <t xml:space="preserve">Zadłużenie/dochody ogółem ((13-13a):1) - max 60% z art. 170 sufp </t>
  </si>
  <si>
    <t>kwota wyłączeń z art. 243 ust. 3 pkt 1 ufp oraz z art. 170 ust. 3 sufp przypadająca na dany rok budżetowy</t>
  </si>
  <si>
    <t>do uchwały nr III/15/10</t>
  </si>
  <si>
    <t>z dnia 30 grudnia 2010r.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</si>
</sst>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0"/>
  </numFmts>
  <fonts count="40">
    <font>
      <sz val="10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 horizontal="center" vertical="top"/>
    </xf>
    <xf numFmtId="3" fontId="1" fillId="33" borderId="11" xfId="0" applyNumberFormat="1" applyFont="1" applyFill="1" applyBorder="1" applyAlignment="1">
      <alignment horizontal="center" vertical="top"/>
    </xf>
    <xf numFmtId="3" fontId="1" fillId="33" borderId="12" xfId="0" applyNumberFormat="1" applyFont="1" applyFill="1" applyBorder="1" applyAlignment="1">
      <alignment horizontal="center" vertical="top"/>
    </xf>
    <xf numFmtId="3" fontId="1" fillId="34" borderId="10" xfId="0" applyNumberFormat="1" applyFont="1" applyFill="1" applyBorder="1" applyAlignment="1">
      <alignment horizontal="center" vertical="top"/>
    </xf>
    <xf numFmtId="3" fontId="1" fillId="34" borderId="11" xfId="0" applyNumberFormat="1" applyFont="1" applyFill="1" applyBorder="1" applyAlignment="1">
      <alignment horizontal="center" vertical="top"/>
    </xf>
    <xf numFmtId="3" fontId="1" fillId="34" borderId="12" xfId="0" applyNumberFormat="1" applyFont="1" applyFill="1" applyBorder="1" applyAlignment="1">
      <alignment horizontal="center" vertical="top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3" fontId="1" fillId="33" borderId="17" xfId="0" applyNumberFormat="1" applyFont="1" applyFill="1" applyBorder="1" applyAlignment="1">
      <alignment horizontal="left" vertical="center" wrapText="1"/>
    </xf>
    <xf numFmtId="3" fontId="1" fillId="33" borderId="18" xfId="0" applyNumberFormat="1" applyFont="1" applyFill="1" applyBorder="1" applyAlignment="1" applyProtection="1">
      <alignment/>
      <protection/>
    </xf>
    <xf numFmtId="3" fontId="1" fillId="33" borderId="19" xfId="0" applyNumberFormat="1" applyFont="1" applyFill="1" applyBorder="1" applyAlignment="1" applyProtection="1">
      <alignment/>
      <protection/>
    </xf>
    <xf numFmtId="3" fontId="1" fillId="33" borderId="18" xfId="0" applyNumberFormat="1" applyFont="1" applyFill="1" applyBorder="1" applyAlignment="1">
      <alignment horizontal="right" vertical="center"/>
    </xf>
    <xf numFmtId="3" fontId="1" fillId="33" borderId="19" xfId="0" applyNumberFormat="1" applyFont="1" applyFill="1" applyBorder="1" applyAlignment="1">
      <alignment horizontal="right" vertical="center"/>
    </xf>
    <xf numFmtId="3" fontId="1" fillId="33" borderId="13" xfId="0" applyNumberFormat="1" applyFont="1" applyFill="1" applyBorder="1" applyAlignment="1">
      <alignment horizontal="center" vertical="top"/>
    </xf>
    <xf numFmtId="3" fontId="1" fillId="33" borderId="14" xfId="0" applyNumberFormat="1" applyFont="1" applyFill="1" applyBorder="1" applyAlignment="1">
      <alignment horizontal="left" vertical="center" wrapText="1"/>
    </xf>
    <xf numFmtId="3" fontId="1" fillId="33" borderId="20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3" fontId="1" fillId="33" borderId="22" xfId="0" applyNumberFormat="1" applyFont="1" applyFill="1" applyBorder="1" applyAlignment="1">
      <alignment horizontal="center" vertical="top"/>
    </xf>
    <xf numFmtId="3" fontId="1" fillId="33" borderId="23" xfId="0" applyNumberFormat="1" applyFont="1" applyFill="1" applyBorder="1" applyAlignment="1">
      <alignment horizontal="left" vertical="center" wrapText="1"/>
    </xf>
    <xf numFmtId="3" fontId="1" fillId="33" borderId="24" xfId="0" applyNumberFormat="1" applyFont="1" applyFill="1" applyBorder="1" applyAlignment="1">
      <alignment horizontal="left" vertical="center" wrapText="1"/>
    </xf>
    <xf numFmtId="3" fontId="1" fillId="33" borderId="25" xfId="0" applyNumberFormat="1" applyFont="1" applyFill="1" applyBorder="1" applyAlignment="1">
      <alignment horizontal="center" vertical="top"/>
    </xf>
    <xf numFmtId="3" fontId="1" fillId="33" borderId="26" xfId="0" applyNumberFormat="1" applyFont="1" applyFill="1" applyBorder="1" applyAlignment="1">
      <alignment horizontal="left" vertical="center" wrapText="1"/>
    </xf>
    <xf numFmtId="3" fontId="1" fillId="33" borderId="18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3" borderId="27" xfId="0" applyNumberFormat="1" applyFont="1" applyFill="1" applyBorder="1" applyAlignment="1">
      <alignment horizontal="center" vertical="top"/>
    </xf>
    <xf numFmtId="3" fontId="1" fillId="33" borderId="28" xfId="0" applyNumberFormat="1" applyFont="1" applyFill="1" applyBorder="1" applyAlignment="1">
      <alignment horizontal="left" vertical="center" wrapText="1"/>
    </xf>
    <xf numFmtId="4" fontId="1" fillId="33" borderId="24" xfId="0" applyNumberFormat="1" applyFont="1" applyFill="1" applyBorder="1" applyAlignment="1">
      <alignment horizontal="left" vertical="center" wrapText="1"/>
    </xf>
    <xf numFmtId="3" fontId="1" fillId="33" borderId="29" xfId="0" applyNumberFormat="1" applyFont="1" applyFill="1" applyBorder="1" applyAlignment="1">
      <alignment horizontal="left" vertical="center" wrapText="1"/>
    </xf>
    <xf numFmtId="3" fontId="1" fillId="34" borderId="17" xfId="0" applyNumberFormat="1" applyFont="1" applyFill="1" applyBorder="1" applyAlignment="1">
      <alignment horizontal="left" vertical="center" wrapText="1"/>
    </xf>
    <xf numFmtId="3" fontId="1" fillId="34" borderId="18" xfId="0" applyNumberFormat="1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3" fontId="1" fillId="34" borderId="24" xfId="0" applyNumberFormat="1" applyFont="1" applyFill="1" applyBorder="1" applyAlignment="1">
      <alignment horizontal="left" vertical="center" wrapText="1"/>
    </xf>
    <xf numFmtId="3" fontId="1" fillId="34" borderId="30" xfId="0" applyNumberFormat="1" applyFont="1" applyFill="1" applyBorder="1" applyAlignment="1">
      <alignment/>
    </xf>
    <xf numFmtId="3" fontId="1" fillId="34" borderId="31" xfId="0" applyNumberFormat="1" applyFont="1" applyFill="1" applyBorder="1" applyAlignment="1">
      <alignment/>
    </xf>
    <xf numFmtId="3" fontId="1" fillId="34" borderId="29" xfId="0" applyNumberFormat="1" applyFont="1" applyFill="1" applyBorder="1" applyAlignment="1">
      <alignment horizontal="left" vertical="center" wrapText="1"/>
    </xf>
    <xf numFmtId="3" fontId="1" fillId="34" borderId="32" xfId="0" applyNumberFormat="1" applyFont="1" applyFill="1" applyBorder="1" applyAlignment="1">
      <alignment/>
    </xf>
    <xf numFmtId="3" fontId="1" fillId="34" borderId="33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33" borderId="18" xfId="0" applyNumberFormat="1" applyFont="1" applyFill="1" applyBorder="1" applyAlignment="1">
      <alignment/>
    </xf>
    <xf numFmtId="3" fontId="0" fillId="33" borderId="19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 horizontal="center" vertical="top"/>
    </xf>
    <xf numFmtId="3" fontId="0" fillId="33" borderId="24" xfId="0" applyNumberFormat="1" applyFont="1" applyFill="1" applyBorder="1" applyAlignment="1">
      <alignment horizontal="left" vertical="center" wrapText="1"/>
    </xf>
    <xf numFmtId="3" fontId="0" fillId="33" borderId="11" xfId="0" applyNumberFormat="1" applyFont="1" applyFill="1" applyBorder="1" applyAlignment="1">
      <alignment/>
    </xf>
    <xf numFmtId="3" fontId="0" fillId="33" borderId="30" xfId="0" applyNumberFormat="1" applyFont="1" applyFill="1" applyBorder="1" applyAlignment="1">
      <alignment/>
    </xf>
    <xf numFmtId="3" fontId="0" fillId="33" borderId="31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 horizontal="center" vertical="top"/>
    </xf>
    <xf numFmtId="3" fontId="0" fillId="33" borderId="29" xfId="0" applyNumberFormat="1" applyFont="1" applyFill="1" applyBorder="1" applyAlignment="1">
      <alignment horizontal="left" vertical="center" wrapText="1"/>
    </xf>
    <xf numFmtId="3" fontId="0" fillId="33" borderId="34" xfId="0" applyNumberFormat="1" applyFont="1" applyFill="1" applyBorder="1" applyAlignment="1">
      <alignment/>
    </xf>
    <xf numFmtId="3" fontId="0" fillId="33" borderId="35" xfId="0" applyNumberFormat="1" applyFont="1" applyFill="1" applyBorder="1" applyAlignment="1">
      <alignment/>
    </xf>
    <xf numFmtId="3" fontId="0" fillId="33" borderId="20" xfId="0" applyNumberFormat="1" applyFont="1" applyFill="1" applyBorder="1" applyAlignment="1">
      <alignment/>
    </xf>
    <xf numFmtId="3" fontId="0" fillId="33" borderId="21" xfId="0" applyNumberFormat="1" applyFont="1" applyFill="1" applyBorder="1" applyAlignment="1">
      <alignment/>
    </xf>
    <xf numFmtId="10" fontId="0" fillId="33" borderId="30" xfId="0" applyNumberFormat="1" applyFont="1" applyFill="1" applyBorder="1" applyAlignment="1">
      <alignment horizontal="center"/>
    </xf>
    <xf numFmtId="10" fontId="0" fillId="33" borderId="31" xfId="0" applyNumberFormat="1" applyFont="1" applyFill="1" applyBorder="1" applyAlignment="1">
      <alignment horizontal="center"/>
    </xf>
    <xf numFmtId="10" fontId="0" fillId="33" borderId="32" xfId="0" applyNumberFormat="1" applyFont="1" applyFill="1" applyBorder="1" applyAlignment="1">
      <alignment horizontal="center"/>
    </xf>
    <xf numFmtId="10" fontId="0" fillId="33" borderId="33" xfId="0" applyNumberFormat="1" applyFont="1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right"/>
    </xf>
    <xf numFmtId="49" fontId="0" fillId="33" borderId="30" xfId="0" applyNumberFormat="1" applyFont="1" applyFill="1" applyBorder="1" applyAlignment="1">
      <alignment horizontal="right"/>
    </xf>
    <xf numFmtId="3" fontId="0" fillId="33" borderId="30" xfId="0" applyNumberFormat="1" applyFont="1" applyFill="1" applyBorder="1" applyAlignment="1">
      <alignment horizontal="right"/>
    </xf>
    <xf numFmtId="3" fontId="0" fillId="33" borderId="31" xfId="0" applyNumberFormat="1" applyFont="1" applyFill="1" applyBorder="1" applyAlignment="1">
      <alignment horizontal="right"/>
    </xf>
    <xf numFmtId="49" fontId="0" fillId="33" borderId="11" xfId="0" applyNumberFormat="1" applyFont="1" applyFill="1" applyBorder="1" applyAlignment="1">
      <alignment horizontal="center"/>
    </xf>
    <xf numFmtId="49" fontId="0" fillId="33" borderId="30" xfId="0" applyNumberFormat="1" applyFont="1" applyFill="1" applyBorder="1" applyAlignment="1">
      <alignment horizontal="center"/>
    </xf>
    <xf numFmtId="172" fontId="0" fillId="33" borderId="11" xfId="0" applyNumberFormat="1" applyFont="1" applyFill="1" applyBorder="1" applyAlignment="1">
      <alignment horizontal="center"/>
    </xf>
    <xf numFmtId="172" fontId="0" fillId="33" borderId="30" xfId="0" applyNumberFormat="1" applyFont="1" applyFill="1" applyBorder="1" applyAlignment="1">
      <alignment horizontal="center"/>
    </xf>
    <xf numFmtId="172" fontId="0" fillId="33" borderId="12" xfId="0" applyNumberFormat="1" applyFont="1" applyFill="1" applyBorder="1" applyAlignment="1">
      <alignment horizontal="center"/>
    </xf>
    <xf numFmtId="172" fontId="0" fillId="33" borderId="32" xfId="0" applyNumberFormat="1" applyFont="1" applyFill="1" applyBorder="1" applyAlignment="1">
      <alignment horizontal="center"/>
    </xf>
    <xf numFmtId="172" fontId="0" fillId="33" borderId="31" xfId="0" applyNumberFormat="1" applyFont="1" applyFill="1" applyBorder="1" applyAlignment="1">
      <alignment horizontal="center"/>
    </xf>
    <xf numFmtId="3" fontId="1" fillId="34" borderId="36" xfId="0" applyNumberFormat="1" applyFont="1" applyFill="1" applyBorder="1" applyAlignment="1">
      <alignment/>
    </xf>
    <xf numFmtId="3" fontId="1" fillId="34" borderId="37" xfId="0" applyNumberFormat="1" applyFont="1" applyFill="1" applyBorder="1" applyAlignment="1">
      <alignment/>
    </xf>
    <xf numFmtId="3" fontId="1" fillId="34" borderId="38" xfId="0" applyNumberFormat="1" applyFont="1" applyFill="1" applyBorder="1" applyAlignment="1">
      <alignment/>
    </xf>
    <xf numFmtId="3" fontId="1" fillId="36" borderId="39" xfId="0" applyNumberFormat="1" applyFont="1" applyFill="1" applyBorder="1" applyAlignment="1">
      <alignment/>
    </xf>
    <xf numFmtId="3" fontId="1" fillId="36" borderId="40" xfId="0" applyNumberFormat="1" applyFont="1" applyFill="1" applyBorder="1" applyAlignment="1">
      <alignment/>
    </xf>
    <xf numFmtId="3" fontId="1" fillId="36" borderId="41" xfId="0" applyNumberFormat="1" applyFont="1" applyFill="1" applyBorder="1" applyAlignment="1">
      <alignment/>
    </xf>
    <xf numFmtId="3" fontId="0" fillId="35" borderId="39" xfId="0" applyNumberFormat="1" applyFont="1" applyFill="1" applyBorder="1" applyAlignment="1">
      <alignment/>
    </xf>
    <xf numFmtId="3" fontId="0" fillId="35" borderId="40" xfId="0" applyNumberFormat="1" applyFont="1" applyFill="1" applyBorder="1" applyAlignment="1">
      <alignment/>
    </xf>
    <xf numFmtId="49" fontId="0" fillId="35" borderId="40" xfId="0" applyNumberFormat="1" applyFont="1" applyFill="1" applyBorder="1" applyAlignment="1">
      <alignment horizontal="right"/>
    </xf>
    <xf numFmtId="49" fontId="0" fillId="35" borderId="40" xfId="0" applyNumberFormat="1" applyFont="1" applyFill="1" applyBorder="1" applyAlignment="1">
      <alignment horizontal="center"/>
    </xf>
    <xf numFmtId="172" fontId="0" fillId="35" borderId="40" xfId="0" applyNumberFormat="1" applyFont="1" applyFill="1" applyBorder="1" applyAlignment="1">
      <alignment horizontal="center"/>
    </xf>
    <xf numFmtId="172" fontId="0" fillId="35" borderId="41" xfId="0" applyNumberFormat="1" applyFont="1" applyFill="1" applyBorder="1" applyAlignment="1">
      <alignment horizontal="center"/>
    </xf>
    <xf numFmtId="0" fontId="1" fillId="35" borderId="42" xfId="0" applyFont="1" applyFill="1" applyBorder="1" applyAlignment="1">
      <alignment horizontal="center" vertical="center" wrapText="1"/>
    </xf>
    <xf numFmtId="3" fontId="1" fillId="33" borderId="36" xfId="0" applyNumberFormat="1" applyFont="1" applyFill="1" applyBorder="1" applyAlignment="1" applyProtection="1">
      <alignment/>
      <protection/>
    </xf>
    <xf numFmtId="3" fontId="0" fillId="33" borderId="37" xfId="0" applyNumberFormat="1" applyFont="1" applyFill="1" applyBorder="1" applyAlignment="1">
      <alignment/>
    </xf>
    <xf numFmtId="3" fontId="0" fillId="33" borderId="43" xfId="0" applyNumberFormat="1" applyFont="1" applyFill="1" applyBorder="1" applyAlignment="1">
      <alignment/>
    </xf>
    <xf numFmtId="3" fontId="1" fillId="33" borderId="36" xfId="0" applyNumberFormat="1" applyFont="1" applyFill="1" applyBorder="1" applyAlignment="1">
      <alignment horizontal="right" vertical="center"/>
    </xf>
    <xf numFmtId="3" fontId="1" fillId="33" borderId="16" xfId="0" applyNumberFormat="1" applyFont="1" applyFill="1" applyBorder="1" applyAlignment="1">
      <alignment/>
    </xf>
    <xf numFmtId="3" fontId="0" fillId="33" borderId="36" xfId="0" applyNumberFormat="1" applyFont="1" applyFill="1" applyBorder="1" applyAlignment="1">
      <alignment/>
    </xf>
    <xf numFmtId="3" fontId="1" fillId="33" borderId="36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3" fontId="1" fillId="35" borderId="39" xfId="0" applyNumberFormat="1" applyFont="1" applyFill="1" applyBorder="1" applyAlignment="1" applyProtection="1">
      <alignment/>
      <protection/>
    </xf>
    <xf numFmtId="3" fontId="0" fillId="35" borderId="41" xfId="0" applyNumberFormat="1" applyFont="1" applyFill="1" applyBorder="1" applyAlignment="1">
      <alignment/>
    </xf>
    <xf numFmtId="3" fontId="1" fillId="35" borderId="39" xfId="0" applyNumberFormat="1" applyFont="1" applyFill="1" applyBorder="1" applyAlignment="1">
      <alignment horizontal="right" vertical="center"/>
    </xf>
    <xf numFmtId="3" fontId="0" fillId="35" borderId="44" xfId="0" applyNumberFormat="1" applyFont="1" applyFill="1" applyBorder="1" applyAlignment="1">
      <alignment/>
    </xf>
    <xf numFmtId="3" fontId="0" fillId="35" borderId="45" xfId="0" applyNumberFormat="1" applyFont="1" applyFill="1" applyBorder="1" applyAlignment="1">
      <alignment horizontal="right" vertical="center"/>
    </xf>
    <xf numFmtId="3" fontId="1" fillId="35" borderId="15" xfId="0" applyNumberFormat="1" applyFont="1" applyFill="1" applyBorder="1" applyAlignment="1">
      <alignment/>
    </xf>
    <xf numFmtId="3" fontId="0" fillId="35" borderId="46" xfId="0" applyNumberFormat="1" applyFont="1" applyFill="1" applyBorder="1" applyAlignment="1">
      <alignment/>
    </xf>
    <xf numFmtId="3" fontId="0" fillId="35" borderId="45" xfId="0" applyNumberFormat="1" applyFont="1" applyFill="1" applyBorder="1" applyAlignment="1">
      <alignment/>
    </xf>
    <xf numFmtId="3" fontId="1" fillId="35" borderId="39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 horizontal="center" vertical="top"/>
    </xf>
    <xf numFmtId="3" fontId="1" fillId="34" borderId="0" xfId="0" applyNumberFormat="1" applyFont="1" applyFill="1" applyBorder="1" applyAlignment="1">
      <alignment horizontal="left" vertical="center" wrapText="1"/>
    </xf>
    <xf numFmtId="3" fontId="1" fillId="34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right" vertical="top"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left"/>
    </xf>
    <xf numFmtId="49" fontId="3" fillId="33" borderId="47" xfId="0" applyNumberFormat="1" applyFont="1" applyFill="1" applyBorder="1" applyAlignment="1">
      <alignment horizontal="center" vertical="center"/>
    </xf>
    <xf numFmtId="49" fontId="0" fillId="33" borderId="39" xfId="0" applyNumberFormat="1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49" fontId="3" fillId="33" borderId="48" xfId="0" applyNumberFormat="1" applyFont="1" applyFill="1" applyBorder="1" applyAlignment="1">
      <alignment horizontal="center" vertical="center"/>
    </xf>
    <xf numFmtId="49" fontId="0" fillId="33" borderId="40" xfId="0" applyNumberFormat="1" applyFont="1" applyFill="1" applyBorder="1" applyAlignment="1">
      <alignment horizontal="left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49" fontId="0" fillId="33" borderId="48" xfId="0" applyNumberFormat="1" applyFont="1" applyFill="1" applyBorder="1" applyAlignment="1">
      <alignment horizontal="center" vertical="center"/>
    </xf>
    <xf numFmtId="49" fontId="0" fillId="33" borderId="49" xfId="0" applyNumberFormat="1" applyFont="1" applyFill="1" applyBorder="1" applyAlignment="1">
      <alignment horizontal="center" vertical="center"/>
    </xf>
    <xf numFmtId="49" fontId="0" fillId="33" borderId="41" xfId="0" applyNumberFormat="1" applyFont="1" applyFill="1" applyBorder="1" applyAlignment="1">
      <alignment horizontal="left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72" fontId="0" fillId="33" borderId="19" xfId="0" applyNumberFormat="1" applyFont="1" applyFill="1" applyBorder="1" applyAlignment="1">
      <alignment horizontal="center" vertical="center"/>
    </xf>
    <xf numFmtId="0" fontId="1" fillId="35" borderId="50" xfId="0" applyFont="1" applyFill="1" applyBorder="1" applyAlignment="1">
      <alignment horizontal="center" vertical="center" wrapText="1"/>
    </xf>
    <xf numFmtId="0" fontId="1" fillId="35" borderId="51" xfId="0" applyFont="1" applyFill="1" applyBorder="1" applyAlignment="1">
      <alignment horizontal="center" vertical="center" wrapText="1"/>
    </xf>
    <xf numFmtId="0" fontId="1" fillId="35" borderId="52" xfId="0" applyFont="1" applyFill="1" applyBorder="1" applyAlignment="1">
      <alignment horizontal="center" vertical="center" wrapText="1"/>
    </xf>
    <xf numFmtId="3" fontId="1" fillId="33" borderId="38" xfId="0" applyNumberFormat="1" applyFont="1" applyFill="1" applyBorder="1" applyAlignment="1">
      <alignment/>
    </xf>
    <xf numFmtId="3" fontId="1" fillId="33" borderId="32" xfId="0" applyNumberFormat="1" applyFont="1" applyFill="1" applyBorder="1" applyAlignment="1">
      <alignment/>
    </xf>
    <xf numFmtId="3" fontId="1" fillId="33" borderId="33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 horizontal="center" vertical="top"/>
    </xf>
    <xf numFmtId="3" fontId="0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view="pageBreakPreview" zoomScale="90" zoomScaleSheetLayoutView="90" zoomScalePageLayoutView="0" workbookViewId="0" topLeftCell="A1">
      <pane ySplit="7" topLeftCell="A8" activePane="bottomLeft" state="frozen"/>
      <selection pane="topLeft" activeCell="A1" sqref="A1"/>
      <selection pane="bottomLeft" activeCell="A5" sqref="A5:H5"/>
    </sheetView>
  </sheetViews>
  <sheetFormatPr defaultColWidth="9.125" defaultRowHeight="12.75"/>
  <cols>
    <col min="1" max="1" width="4.625" style="126" customWidth="1"/>
    <col min="2" max="2" width="86.375" style="107" customWidth="1"/>
    <col min="3" max="8" width="17.625" style="107" customWidth="1"/>
    <col min="9" max="16384" width="9.125" style="107" customWidth="1"/>
  </cols>
  <sheetData>
    <row r="1" s="102" customFormat="1" ht="12.75" customHeight="1">
      <c r="G1" s="102" t="s">
        <v>44</v>
      </c>
    </row>
    <row r="2" s="102" customFormat="1" ht="12.75" customHeight="1">
      <c r="G2" s="140" t="s">
        <v>59</v>
      </c>
    </row>
    <row r="3" s="102" customFormat="1" ht="12.75" customHeight="1">
      <c r="G3" s="102" t="s">
        <v>39</v>
      </c>
    </row>
    <row r="4" s="102" customFormat="1" ht="12.75" customHeight="1">
      <c r="G4" s="140" t="s">
        <v>60</v>
      </c>
    </row>
    <row r="5" spans="1:8" s="103" customFormat="1" ht="15" customHeight="1">
      <c r="A5" s="134" t="s">
        <v>35</v>
      </c>
      <c r="B5" s="135"/>
      <c r="C5" s="135"/>
      <c r="D5" s="135"/>
      <c r="E5" s="135"/>
      <c r="F5" s="135"/>
      <c r="G5" s="135"/>
      <c r="H5" s="135"/>
    </row>
    <row r="6" s="103" customFormat="1" ht="15" customHeight="1" thickBot="1"/>
    <row r="7" spans="1:8" s="104" customFormat="1" ht="40.5" customHeight="1" thickBot="1">
      <c r="A7" s="7" t="s">
        <v>0</v>
      </c>
      <c r="B7" s="8" t="s">
        <v>1</v>
      </c>
      <c r="C7" s="128">
        <v>2011</v>
      </c>
      <c r="D7" s="7">
        <v>2012</v>
      </c>
      <c r="E7" s="129">
        <v>2013</v>
      </c>
      <c r="F7" s="129">
        <v>2014</v>
      </c>
      <c r="G7" s="129">
        <v>2015</v>
      </c>
      <c r="H7" s="130">
        <v>2016</v>
      </c>
    </row>
    <row r="8" spans="1:8" s="104" customFormat="1" ht="18.75" customHeight="1">
      <c r="A8" s="1">
        <v>1</v>
      </c>
      <c r="B8" s="11" t="s">
        <v>31</v>
      </c>
      <c r="C8" s="90">
        <f aca="true" t="shared" si="0" ref="C8:H8">C9+C10</f>
        <v>88386038</v>
      </c>
      <c r="D8" s="82">
        <f t="shared" si="0"/>
        <v>89102131</v>
      </c>
      <c r="E8" s="12">
        <f t="shared" si="0"/>
        <v>91098293</v>
      </c>
      <c r="F8" s="12">
        <f t="shared" si="0"/>
        <v>96324329</v>
      </c>
      <c r="G8" s="12">
        <f t="shared" si="0"/>
        <v>96413616</v>
      </c>
      <c r="H8" s="13">
        <f t="shared" si="0"/>
        <v>99572679</v>
      </c>
    </row>
    <row r="9" spans="1:8" s="104" customFormat="1" ht="18.75" customHeight="1">
      <c r="A9" s="43" t="s">
        <v>6</v>
      </c>
      <c r="B9" s="44" t="s">
        <v>2</v>
      </c>
      <c r="C9" s="76">
        <v>79121785</v>
      </c>
      <c r="D9" s="83">
        <v>84511394</v>
      </c>
      <c r="E9" s="46">
        <v>86319336</v>
      </c>
      <c r="F9" s="46">
        <v>89858429</v>
      </c>
      <c r="G9" s="46">
        <v>92913616</v>
      </c>
      <c r="H9" s="47">
        <v>96072679</v>
      </c>
    </row>
    <row r="10" spans="1:8" s="104" customFormat="1" ht="18.75" customHeight="1">
      <c r="A10" s="43" t="s">
        <v>7</v>
      </c>
      <c r="B10" s="44" t="s">
        <v>3</v>
      </c>
      <c r="C10" s="76">
        <v>9264253</v>
      </c>
      <c r="D10" s="83">
        <v>4590737</v>
      </c>
      <c r="E10" s="46">
        <v>4778957</v>
      </c>
      <c r="F10" s="46">
        <v>6465900</v>
      </c>
      <c r="G10" s="46">
        <v>3500000</v>
      </c>
      <c r="H10" s="47">
        <v>3500000</v>
      </c>
    </row>
    <row r="11" spans="1:8" s="104" customFormat="1" ht="18.75" customHeight="1" thickBot="1">
      <c r="A11" s="48" t="s">
        <v>8</v>
      </c>
      <c r="B11" s="49" t="s">
        <v>4</v>
      </c>
      <c r="C11" s="91">
        <v>212300</v>
      </c>
      <c r="D11" s="84">
        <v>400000</v>
      </c>
      <c r="E11" s="50">
        <v>381613</v>
      </c>
      <c r="F11" s="50">
        <v>700000</v>
      </c>
      <c r="G11" s="50">
        <v>200000</v>
      </c>
      <c r="H11" s="51">
        <v>200000</v>
      </c>
    </row>
    <row r="12" spans="1:8" s="104" customFormat="1" ht="30" customHeight="1">
      <c r="A12" s="1">
        <v>2</v>
      </c>
      <c r="B12" s="11" t="s">
        <v>30</v>
      </c>
      <c r="C12" s="92">
        <v>78485955</v>
      </c>
      <c r="D12" s="85">
        <v>80753281</v>
      </c>
      <c r="E12" s="14">
        <v>83759879</v>
      </c>
      <c r="F12" s="14">
        <v>86455998</v>
      </c>
      <c r="G12" s="14">
        <v>91928414</v>
      </c>
      <c r="H12" s="15">
        <v>95109080</v>
      </c>
    </row>
    <row r="13" spans="1:8" s="104" customFormat="1" ht="18" customHeight="1">
      <c r="A13" s="43" t="s">
        <v>6</v>
      </c>
      <c r="B13" s="44" t="s">
        <v>23</v>
      </c>
      <c r="C13" s="76">
        <v>52327433</v>
      </c>
      <c r="D13" s="83">
        <v>53530964</v>
      </c>
      <c r="E13" s="46">
        <v>54762166</v>
      </c>
      <c r="F13" s="46">
        <v>56021696</v>
      </c>
      <c r="G13" s="46">
        <v>57310195</v>
      </c>
      <c r="H13" s="47">
        <v>58628329</v>
      </c>
    </row>
    <row r="14" spans="1:8" s="104" customFormat="1" ht="18" customHeight="1">
      <c r="A14" s="43" t="s">
        <v>36</v>
      </c>
      <c r="B14" s="44" t="s">
        <v>24</v>
      </c>
      <c r="C14" s="93">
        <v>5477134</v>
      </c>
      <c r="D14" s="83">
        <v>5740036</v>
      </c>
      <c r="E14" s="46">
        <v>5975378</v>
      </c>
      <c r="F14" s="46">
        <v>6214393</v>
      </c>
      <c r="G14" s="46">
        <v>6425682</v>
      </c>
      <c r="H14" s="47">
        <v>6644155</v>
      </c>
    </row>
    <row r="15" spans="1:8" s="104" customFormat="1" ht="18" customHeight="1">
      <c r="A15" s="43" t="s">
        <v>7</v>
      </c>
      <c r="B15" s="44" t="s">
        <v>37</v>
      </c>
      <c r="C15" s="94">
        <v>2686922</v>
      </c>
      <c r="D15" s="83">
        <v>2748721</v>
      </c>
      <c r="E15" s="46">
        <v>2811942</v>
      </c>
      <c r="F15" s="46">
        <v>2876617</v>
      </c>
      <c r="G15" s="46">
        <v>2942779</v>
      </c>
      <c r="H15" s="47">
        <v>3010463</v>
      </c>
    </row>
    <row r="16" spans="1:8" s="104" customFormat="1" ht="18" customHeight="1">
      <c r="A16" s="43" t="s">
        <v>8</v>
      </c>
      <c r="B16" s="44" t="s">
        <v>5</v>
      </c>
      <c r="C16" s="76">
        <v>0</v>
      </c>
      <c r="D16" s="83">
        <v>0</v>
      </c>
      <c r="E16" s="46">
        <v>0</v>
      </c>
      <c r="F16" s="46">
        <v>0</v>
      </c>
      <c r="G16" s="46">
        <v>0</v>
      </c>
      <c r="H16" s="47">
        <v>0</v>
      </c>
    </row>
    <row r="17" spans="1:8" s="104" customFormat="1" ht="18.75" customHeight="1">
      <c r="A17" s="43" t="s">
        <v>9</v>
      </c>
      <c r="B17" s="44" t="s">
        <v>53</v>
      </c>
      <c r="C17" s="76">
        <v>0</v>
      </c>
      <c r="D17" s="83">
        <v>0</v>
      </c>
      <c r="E17" s="46">
        <v>0</v>
      </c>
      <c r="F17" s="46">
        <v>0</v>
      </c>
      <c r="G17" s="46">
        <v>0</v>
      </c>
      <c r="H17" s="47">
        <v>0</v>
      </c>
    </row>
    <row r="18" spans="1:8" s="104" customFormat="1" ht="18" customHeight="1" thickBot="1">
      <c r="A18" s="48" t="s">
        <v>10</v>
      </c>
      <c r="B18" s="49" t="s">
        <v>25</v>
      </c>
      <c r="C18" s="91">
        <v>2670972</v>
      </c>
      <c r="D18" s="84">
        <v>2799179</v>
      </c>
      <c r="E18" s="50">
        <v>2913945</v>
      </c>
      <c r="F18" s="50">
        <v>3030503</v>
      </c>
      <c r="G18" s="50">
        <v>3133540</v>
      </c>
      <c r="H18" s="51">
        <v>3240080</v>
      </c>
    </row>
    <row r="19" spans="1:8" s="104" customFormat="1" ht="18" customHeight="1" thickBot="1">
      <c r="A19" s="16">
        <v>3</v>
      </c>
      <c r="B19" s="17" t="s">
        <v>54</v>
      </c>
      <c r="C19" s="95">
        <f aca="true" t="shared" si="1" ref="C19:H19">C8-C12</f>
        <v>9900083</v>
      </c>
      <c r="D19" s="86">
        <f t="shared" si="1"/>
        <v>8348850</v>
      </c>
      <c r="E19" s="18">
        <f t="shared" si="1"/>
        <v>7338414</v>
      </c>
      <c r="F19" s="18">
        <f t="shared" si="1"/>
        <v>9868331</v>
      </c>
      <c r="G19" s="18">
        <f t="shared" si="1"/>
        <v>4485202</v>
      </c>
      <c r="H19" s="19">
        <f t="shared" si="1"/>
        <v>4463599</v>
      </c>
    </row>
    <row r="20" spans="1:8" s="104" customFormat="1" ht="18" customHeight="1">
      <c r="A20" s="20">
        <v>4</v>
      </c>
      <c r="B20" s="21" t="s">
        <v>20</v>
      </c>
      <c r="C20" s="96">
        <v>3928658</v>
      </c>
      <c r="D20" s="87">
        <v>2000000</v>
      </c>
      <c r="E20" s="41">
        <v>3000000</v>
      </c>
      <c r="F20" s="41">
        <v>0</v>
      </c>
      <c r="G20" s="41">
        <v>0</v>
      </c>
      <c r="H20" s="42">
        <v>0</v>
      </c>
    </row>
    <row r="21" spans="1:8" s="104" customFormat="1" ht="28.5" customHeight="1">
      <c r="A21" s="43" t="s">
        <v>6</v>
      </c>
      <c r="B21" s="44" t="s">
        <v>50</v>
      </c>
      <c r="C21" s="76">
        <v>3928658</v>
      </c>
      <c r="D21" s="83">
        <v>2000000</v>
      </c>
      <c r="E21" s="46">
        <v>3000000</v>
      </c>
      <c r="F21" s="46">
        <v>0</v>
      </c>
      <c r="G21" s="46">
        <v>0</v>
      </c>
      <c r="H21" s="47">
        <v>0</v>
      </c>
    </row>
    <row r="22" spans="1:8" s="104" customFormat="1" ht="18" customHeight="1">
      <c r="A22" s="2">
        <v>5</v>
      </c>
      <c r="B22" s="22" t="s">
        <v>26</v>
      </c>
      <c r="C22" s="76">
        <v>0</v>
      </c>
      <c r="D22" s="83">
        <v>0</v>
      </c>
      <c r="E22" s="46">
        <v>0</v>
      </c>
      <c r="F22" s="46">
        <v>0</v>
      </c>
      <c r="G22" s="46">
        <v>0</v>
      </c>
      <c r="H22" s="47">
        <v>0</v>
      </c>
    </row>
    <row r="23" spans="1:8" s="104" customFormat="1" ht="18" customHeight="1">
      <c r="A23" s="2">
        <v>6</v>
      </c>
      <c r="B23" s="22" t="s">
        <v>38</v>
      </c>
      <c r="C23" s="76">
        <f>C19+C20+C22</f>
        <v>13828741</v>
      </c>
      <c r="D23" s="83">
        <f>SUM(D19+D20+D22)</f>
        <v>10348850</v>
      </c>
      <c r="E23" s="46">
        <v>10338414</v>
      </c>
      <c r="F23" s="46">
        <f>SUM(F19+F20+F22)</f>
        <v>9868331</v>
      </c>
      <c r="G23" s="46">
        <f>SUM(G19+G20+G22)</f>
        <v>4485202</v>
      </c>
      <c r="H23" s="47">
        <f>SUM(H19+H20+H22)</f>
        <v>4463599</v>
      </c>
    </row>
    <row r="24" spans="1:8" s="104" customFormat="1" ht="18" customHeight="1">
      <c r="A24" s="2">
        <v>7</v>
      </c>
      <c r="B24" s="22" t="s">
        <v>11</v>
      </c>
      <c r="C24" s="76">
        <v>2171971</v>
      </c>
      <c r="D24" s="83">
        <v>3060163</v>
      </c>
      <c r="E24" s="46">
        <v>2338414</v>
      </c>
      <c r="F24" s="46">
        <v>2368331</v>
      </c>
      <c r="G24" s="46">
        <v>2098465</v>
      </c>
      <c r="H24" s="47">
        <v>1828415</v>
      </c>
    </row>
    <row r="25" spans="1:8" s="104" customFormat="1" ht="18" customHeight="1">
      <c r="A25" s="43" t="s">
        <v>6</v>
      </c>
      <c r="B25" s="44" t="s">
        <v>12</v>
      </c>
      <c r="C25" s="76">
        <v>1671971</v>
      </c>
      <c r="D25" s="83">
        <v>2660163</v>
      </c>
      <c r="E25" s="46">
        <v>2038414</v>
      </c>
      <c r="F25" s="46">
        <v>2118331</v>
      </c>
      <c r="G25" s="46">
        <v>1948465</v>
      </c>
      <c r="H25" s="47">
        <v>1728415</v>
      </c>
    </row>
    <row r="26" spans="1:8" s="104" customFormat="1" ht="18" customHeight="1">
      <c r="A26" s="43" t="s">
        <v>7</v>
      </c>
      <c r="B26" s="44" t="s">
        <v>13</v>
      </c>
      <c r="C26" s="76">
        <v>500000</v>
      </c>
      <c r="D26" s="83">
        <v>400000</v>
      </c>
      <c r="E26" s="46">
        <v>300000</v>
      </c>
      <c r="F26" s="46">
        <v>250000</v>
      </c>
      <c r="G26" s="46">
        <v>150000</v>
      </c>
      <c r="H26" s="47">
        <v>100000</v>
      </c>
    </row>
    <row r="27" spans="1:8" s="104" customFormat="1" ht="18" customHeight="1">
      <c r="A27" s="2">
        <v>8</v>
      </c>
      <c r="B27" s="22" t="s">
        <v>19</v>
      </c>
      <c r="C27" s="76">
        <v>0</v>
      </c>
      <c r="D27" s="83">
        <v>0</v>
      </c>
      <c r="E27" s="46">
        <v>0</v>
      </c>
      <c r="F27" s="46">
        <v>0</v>
      </c>
      <c r="G27" s="46">
        <v>0</v>
      </c>
      <c r="H27" s="47">
        <v>0</v>
      </c>
    </row>
    <row r="28" spans="1:8" s="104" customFormat="1" ht="18" customHeight="1" thickBot="1">
      <c r="A28" s="23">
        <v>9</v>
      </c>
      <c r="B28" s="24" t="s">
        <v>55</v>
      </c>
      <c r="C28" s="97">
        <f>C23-C24-C27</f>
        <v>11656770</v>
      </c>
      <c r="D28" s="84">
        <f>D23-D24-D27</f>
        <v>7288687</v>
      </c>
      <c r="E28" s="50">
        <f>E23-E24-E27</f>
        <v>8000000</v>
      </c>
      <c r="F28" s="50">
        <f>(F23-F24-F27)</f>
        <v>7500000</v>
      </c>
      <c r="G28" s="50">
        <f>(G23-G24-G27)</f>
        <v>2386737</v>
      </c>
      <c r="H28" s="51">
        <f>(H23-H24-H27)</f>
        <v>2635184</v>
      </c>
    </row>
    <row r="29" spans="1:8" s="104" customFormat="1" ht="18" customHeight="1">
      <c r="A29" s="1">
        <v>10</v>
      </c>
      <c r="B29" s="11" t="s">
        <v>32</v>
      </c>
      <c r="C29" s="98">
        <v>11656770</v>
      </c>
      <c r="D29" s="88">
        <v>7288687</v>
      </c>
      <c r="E29" s="25">
        <v>8000000</v>
      </c>
      <c r="F29" s="25">
        <v>7500000</v>
      </c>
      <c r="G29" s="25">
        <v>2386737</v>
      </c>
      <c r="H29" s="26">
        <v>2635184</v>
      </c>
    </row>
    <row r="30" spans="1:8" s="104" customFormat="1" ht="18" customHeight="1" thickBot="1">
      <c r="A30" s="48" t="s">
        <v>6</v>
      </c>
      <c r="B30" s="49" t="s">
        <v>18</v>
      </c>
      <c r="C30" s="91">
        <v>11586770</v>
      </c>
      <c r="D30" s="84">
        <v>7288687</v>
      </c>
      <c r="E30" s="50">
        <v>8000000</v>
      </c>
      <c r="F30" s="50">
        <v>7500000</v>
      </c>
      <c r="G30" s="50">
        <v>2386737</v>
      </c>
      <c r="H30" s="51">
        <v>2635184</v>
      </c>
    </row>
    <row r="31" spans="1:8" s="104" customFormat="1" ht="18" customHeight="1" thickBot="1">
      <c r="A31" s="27">
        <v>11</v>
      </c>
      <c r="B31" s="28" t="s">
        <v>14</v>
      </c>
      <c r="C31" s="93">
        <v>0</v>
      </c>
      <c r="D31" s="89">
        <v>0</v>
      </c>
      <c r="E31" s="52">
        <v>0</v>
      </c>
      <c r="F31" s="52">
        <v>0</v>
      </c>
      <c r="G31" s="52">
        <v>0</v>
      </c>
      <c r="H31" s="53">
        <v>0</v>
      </c>
    </row>
    <row r="32" spans="1:8" s="104" customFormat="1" ht="18" customHeight="1" thickBot="1">
      <c r="A32" s="16">
        <v>12</v>
      </c>
      <c r="B32" s="17" t="s">
        <v>56</v>
      </c>
      <c r="C32" s="95">
        <f aca="true" t="shared" si="2" ref="C32:H32">(C28-C29)+C31</f>
        <v>0</v>
      </c>
      <c r="D32" s="131">
        <f t="shared" si="2"/>
        <v>0</v>
      </c>
      <c r="E32" s="132">
        <f t="shared" si="2"/>
        <v>0</v>
      </c>
      <c r="F32" s="132">
        <f t="shared" si="2"/>
        <v>0</v>
      </c>
      <c r="G32" s="132">
        <f t="shared" si="2"/>
        <v>0</v>
      </c>
      <c r="H32" s="133">
        <f t="shared" si="2"/>
        <v>0</v>
      </c>
    </row>
    <row r="33" spans="1:8" s="104" customFormat="1" ht="20.25" customHeight="1" thickBot="1">
      <c r="A33" s="136"/>
      <c r="B33" s="137"/>
      <c r="C33" s="137"/>
      <c r="D33" s="137"/>
      <c r="E33" s="137"/>
      <c r="F33" s="137"/>
      <c r="G33" s="137"/>
      <c r="H33" s="137"/>
    </row>
    <row r="34" spans="1:8" s="104" customFormat="1" ht="18" customHeight="1">
      <c r="A34" s="1">
        <v>13</v>
      </c>
      <c r="B34" s="11" t="s">
        <v>33</v>
      </c>
      <c r="C34" s="75">
        <v>10493788</v>
      </c>
      <c r="D34" s="40">
        <v>7833625</v>
      </c>
      <c r="E34" s="41">
        <v>5795211</v>
      </c>
      <c r="F34" s="41">
        <v>3678880</v>
      </c>
      <c r="G34" s="41">
        <v>1728415</v>
      </c>
      <c r="H34" s="42">
        <v>0</v>
      </c>
    </row>
    <row r="35" spans="1:8" s="104" customFormat="1" ht="18" customHeight="1">
      <c r="A35" s="43" t="s">
        <v>6</v>
      </c>
      <c r="B35" s="44" t="s">
        <v>21</v>
      </c>
      <c r="C35" s="76">
        <v>6216004</v>
      </c>
      <c r="D35" s="45">
        <v>0</v>
      </c>
      <c r="E35" s="46">
        <v>0</v>
      </c>
      <c r="F35" s="46">
        <v>0</v>
      </c>
      <c r="G35" s="46">
        <v>0</v>
      </c>
      <c r="H35" s="47">
        <v>0</v>
      </c>
    </row>
    <row r="36" spans="1:8" s="104" customFormat="1" ht="26.25" customHeight="1">
      <c r="A36" s="43" t="s">
        <v>7</v>
      </c>
      <c r="B36" s="44" t="s">
        <v>58</v>
      </c>
      <c r="C36" s="76">
        <v>0</v>
      </c>
      <c r="D36" s="45">
        <v>0</v>
      </c>
      <c r="E36" s="46">
        <v>0</v>
      </c>
      <c r="F36" s="46">
        <v>0</v>
      </c>
      <c r="G36" s="46">
        <v>0</v>
      </c>
      <c r="H36" s="47">
        <v>0</v>
      </c>
    </row>
    <row r="37" spans="1:8" s="104" customFormat="1" ht="30" customHeight="1">
      <c r="A37" s="2">
        <v>14</v>
      </c>
      <c r="B37" s="22" t="s">
        <v>52</v>
      </c>
      <c r="C37" s="77" t="s">
        <v>41</v>
      </c>
      <c r="D37" s="58" t="s">
        <v>41</v>
      </c>
      <c r="E37" s="59" t="s">
        <v>41</v>
      </c>
      <c r="F37" s="60">
        <v>0</v>
      </c>
      <c r="G37" s="60">
        <v>0</v>
      </c>
      <c r="H37" s="61">
        <v>0</v>
      </c>
    </row>
    <row r="38" spans="1:8" s="104" customFormat="1" ht="18" customHeight="1">
      <c r="A38" s="2">
        <v>15</v>
      </c>
      <c r="B38" s="22" t="s">
        <v>27</v>
      </c>
      <c r="C38" s="78" t="s">
        <v>40</v>
      </c>
      <c r="D38" s="62" t="s">
        <v>40</v>
      </c>
      <c r="E38" s="63" t="s">
        <v>40</v>
      </c>
      <c r="F38" s="65">
        <v>0.0246</v>
      </c>
      <c r="G38" s="65">
        <f>(G25+G26)/G8</f>
        <v>0.021765234902091007</v>
      </c>
      <c r="H38" s="68">
        <f>(H25+H26)/H8</f>
        <v>0.01836261731995782</v>
      </c>
    </row>
    <row r="39" spans="1:8" s="104" customFormat="1" ht="18" customHeight="1">
      <c r="A39" s="2" t="s">
        <v>6</v>
      </c>
      <c r="B39" s="22" t="s">
        <v>28</v>
      </c>
      <c r="C39" s="78" t="s">
        <v>40</v>
      </c>
      <c r="D39" s="62" t="s">
        <v>40</v>
      </c>
      <c r="E39" s="63" t="s">
        <v>40</v>
      </c>
      <c r="F39" s="65">
        <v>0.025</v>
      </c>
      <c r="G39" s="65">
        <v>0.0371</v>
      </c>
      <c r="H39" s="68">
        <v>0.0266</v>
      </c>
    </row>
    <row r="40" spans="1:8" s="104" customFormat="1" ht="18" customHeight="1">
      <c r="A40" s="2">
        <v>16</v>
      </c>
      <c r="B40" s="29" t="s">
        <v>29</v>
      </c>
      <c r="C40" s="79" t="s">
        <v>40</v>
      </c>
      <c r="D40" s="64" t="s">
        <v>40</v>
      </c>
      <c r="E40" s="65" t="s">
        <v>40</v>
      </c>
      <c r="F40" s="65" t="s">
        <v>42</v>
      </c>
      <c r="G40" s="65" t="s">
        <v>42</v>
      </c>
      <c r="H40" s="68" t="s">
        <v>43</v>
      </c>
    </row>
    <row r="41" spans="1:8" s="104" customFormat="1" ht="18" customHeight="1">
      <c r="A41" s="2">
        <v>17</v>
      </c>
      <c r="B41" s="22" t="s">
        <v>34</v>
      </c>
      <c r="C41" s="79">
        <f>C24/C8</f>
        <v>0.024573688889641145</v>
      </c>
      <c r="D41" s="64">
        <f>D24/D8</f>
        <v>0.03434444233438143</v>
      </c>
      <c r="E41" s="65">
        <f>E24/E8</f>
        <v>0.02566913081455873</v>
      </c>
      <c r="F41" s="54" t="s">
        <v>40</v>
      </c>
      <c r="G41" s="54" t="s">
        <v>40</v>
      </c>
      <c r="H41" s="55" t="s">
        <v>40</v>
      </c>
    </row>
    <row r="42" spans="1:8" s="104" customFormat="1" ht="18" customHeight="1" thickBot="1">
      <c r="A42" s="3">
        <v>18</v>
      </c>
      <c r="B42" s="30" t="s">
        <v>57</v>
      </c>
      <c r="C42" s="80">
        <f>(C34-C35)/C8</f>
        <v>0.04839886589327604</v>
      </c>
      <c r="D42" s="66">
        <f>(D34-D35)/D8</f>
        <v>0.08791736978771024</v>
      </c>
      <c r="E42" s="67">
        <f>(E34-E35)/E8</f>
        <v>0.06361492415670182</v>
      </c>
      <c r="F42" s="56" t="s">
        <v>40</v>
      </c>
      <c r="G42" s="56" t="s">
        <v>40</v>
      </c>
      <c r="H42" s="57" t="s">
        <v>40</v>
      </c>
    </row>
    <row r="43" spans="1:8" s="104" customFormat="1" ht="20.25" customHeight="1" thickBot="1">
      <c r="A43" s="136"/>
      <c r="B43" s="137"/>
      <c r="C43" s="137"/>
      <c r="D43" s="137"/>
      <c r="E43" s="137"/>
      <c r="F43" s="137"/>
      <c r="G43" s="137"/>
      <c r="H43" s="137"/>
    </row>
    <row r="44" spans="1:8" s="104" customFormat="1" ht="18" customHeight="1">
      <c r="A44" s="4">
        <v>19</v>
      </c>
      <c r="B44" s="31" t="s">
        <v>51</v>
      </c>
      <c r="C44" s="72">
        <f aca="true" t="shared" si="3" ref="C44:H44">C12+C26</f>
        <v>78985955</v>
      </c>
      <c r="D44" s="69">
        <f t="shared" si="3"/>
        <v>81153281</v>
      </c>
      <c r="E44" s="32">
        <f t="shared" si="3"/>
        <v>84059879</v>
      </c>
      <c r="F44" s="32">
        <f t="shared" si="3"/>
        <v>86705998</v>
      </c>
      <c r="G44" s="32">
        <f t="shared" si="3"/>
        <v>92078414</v>
      </c>
      <c r="H44" s="33">
        <f t="shared" si="3"/>
        <v>95209080</v>
      </c>
    </row>
    <row r="45" spans="1:8" s="104" customFormat="1" ht="18" customHeight="1">
      <c r="A45" s="5">
        <v>20</v>
      </c>
      <c r="B45" s="34" t="s">
        <v>22</v>
      </c>
      <c r="C45" s="73">
        <f aca="true" t="shared" si="4" ref="C45:H45">C29+C44</f>
        <v>90642725</v>
      </c>
      <c r="D45" s="70">
        <f t="shared" si="4"/>
        <v>88441968</v>
      </c>
      <c r="E45" s="35">
        <f t="shared" si="4"/>
        <v>92059879</v>
      </c>
      <c r="F45" s="35">
        <f t="shared" si="4"/>
        <v>94205998</v>
      </c>
      <c r="G45" s="35">
        <f t="shared" si="4"/>
        <v>94465151</v>
      </c>
      <c r="H45" s="36">
        <f t="shared" si="4"/>
        <v>97844264</v>
      </c>
    </row>
    <row r="46" spans="1:8" s="104" customFormat="1" ht="18" customHeight="1">
      <c r="A46" s="5">
        <v>21</v>
      </c>
      <c r="B46" s="34" t="s">
        <v>17</v>
      </c>
      <c r="C46" s="73">
        <f aca="true" t="shared" si="5" ref="C46:H46">C8-C45</f>
        <v>-2256687</v>
      </c>
      <c r="D46" s="70">
        <f t="shared" si="5"/>
        <v>660163</v>
      </c>
      <c r="E46" s="35">
        <f t="shared" si="5"/>
        <v>-961586</v>
      </c>
      <c r="F46" s="35">
        <f t="shared" si="5"/>
        <v>2118331</v>
      </c>
      <c r="G46" s="35">
        <f t="shared" si="5"/>
        <v>1948465</v>
      </c>
      <c r="H46" s="36">
        <f t="shared" si="5"/>
        <v>1728415</v>
      </c>
    </row>
    <row r="47" spans="1:8" s="104" customFormat="1" ht="18" customHeight="1">
      <c r="A47" s="5">
        <v>22</v>
      </c>
      <c r="B47" s="34" t="s">
        <v>15</v>
      </c>
      <c r="C47" s="73">
        <f aca="true" t="shared" si="6" ref="C47:H47">C20+C22+C31</f>
        <v>3928658</v>
      </c>
      <c r="D47" s="70">
        <f t="shared" si="6"/>
        <v>2000000</v>
      </c>
      <c r="E47" s="35">
        <f t="shared" si="6"/>
        <v>3000000</v>
      </c>
      <c r="F47" s="35">
        <f t="shared" si="6"/>
        <v>0</v>
      </c>
      <c r="G47" s="35">
        <f t="shared" si="6"/>
        <v>0</v>
      </c>
      <c r="H47" s="36">
        <f t="shared" si="6"/>
        <v>0</v>
      </c>
    </row>
    <row r="48" spans="1:8" s="104" customFormat="1" ht="18" customHeight="1" thickBot="1">
      <c r="A48" s="6">
        <v>23</v>
      </c>
      <c r="B48" s="37" t="s">
        <v>16</v>
      </c>
      <c r="C48" s="74">
        <f>C25+C27</f>
        <v>1671971</v>
      </c>
      <c r="D48" s="71">
        <f>D25+D27</f>
        <v>2660163</v>
      </c>
      <c r="E48" s="38">
        <f>E25+E27</f>
        <v>2038414</v>
      </c>
      <c r="F48" s="38">
        <f>F25+F27</f>
        <v>2118331</v>
      </c>
      <c r="G48" s="38">
        <f>G25+G27</f>
        <v>1948465</v>
      </c>
      <c r="H48" s="39">
        <f>H25-H27</f>
        <v>1728415</v>
      </c>
    </row>
    <row r="49" spans="1:8" s="104" customFormat="1" ht="18" customHeight="1">
      <c r="A49" s="99"/>
      <c r="B49" s="100"/>
      <c r="C49" s="105"/>
      <c r="D49" s="101"/>
      <c r="E49" s="101"/>
      <c r="F49" s="101"/>
      <c r="G49" s="101"/>
      <c r="H49" s="101"/>
    </row>
    <row r="50" spans="1:8" ht="12.75">
      <c r="A50" s="106"/>
      <c r="H50" s="108"/>
    </row>
    <row r="51" spans="1:8" ht="12.75">
      <c r="A51" s="138" t="s">
        <v>48</v>
      </c>
      <c r="B51" s="139"/>
      <c r="C51" s="139"/>
      <c r="D51" s="139"/>
      <c r="E51" s="139"/>
      <c r="F51" s="139"/>
      <c r="G51" s="139"/>
      <c r="H51" s="139"/>
    </row>
    <row r="52" spans="1:8" ht="13.5" thickBot="1">
      <c r="A52" s="109"/>
      <c r="B52" s="110"/>
      <c r="C52" s="110"/>
      <c r="D52" s="110"/>
      <c r="E52" s="110"/>
      <c r="F52" s="110"/>
      <c r="G52" s="110"/>
      <c r="H52" s="110"/>
    </row>
    <row r="53" spans="1:5" ht="19.5" customHeight="1" thickBot="1">
      <c r="A53" s="7" t="s">
        <v>0</v>
      </c>
      <c r="B53" s="8" t="s">
        <v>1</v>
      </c>
      <c r="C53" s="9">
        <v>2011</v>
      </c>
      <c r="D53" s="81">
        <v>2012</v>
      </c>
      <c r="E53" s="10">
        <v>2013</v>
      </c>
    </row>
    <row r="54" spans="1:5" ht="30.75" customHeight="1">
      <c r="A54" s="111">
        <v>1</v>
      </c>
      <c r="B54" s="112" t="s">
        <v>49</v>
      </c>
      <c r="C54" s="113">
        <v>0.0039</v>
      </c>
      <c r="D54" s="114">
        <v>0.0422</v>
      </c>
      <c r="E54" s="127">
        <v>0.029</v>
      </c>
    </row>
    <row r="55" spans="1:5" ht="19.5" customHeight="1">
      <c r="A55" s="115">
        <v>2</v>
      </c>
      <c r="B55" s="116" t="s">
        <v>47</v>
      </c>
      <c r="C55" s="117">
        <v>0.0909</v>
      </c>
      <c r="D55" s="118">
        <v>0.0642</v>
      </c>
      <c r="E55" s="119">
        <v>0.0581</v>
      </c>
    </row>
    <row r="56" spans="1:5" ht="19.5" customHeight="1">
      <c r="A56" s="120">
        <v>3</v>
      </c>
      <c r="B56" s="116" t="s">
        <v>46</v>
      </c>
      <c r="C56" s="117">
        <v>0.0246</v>
      </c>
      <c r="D56" s="118">
        <v>0.0343</v>
      </c>
      <c r="E56" s="119">
        <v>0.0257</v>
      </c>
    </row>
    <row r="57" spans="1:5" ht="19.5" customHeight="1" thickBot="1">
      <c r="A57" s="121">
        <v>4</v>
      </c>
      <c r="B57" s="122" t="s">
        <v>45</v>
      </c>
      <c r="C57" s="123" t="s">
        <v>42</v>
      </c>
      <c r="D57" s="124" t="s">
        <v>42</v>
      </c>
      <c r="E57" s="125" t="s">
        <v>42</v>
      </c>
    </row>
  </sheetData>
  <sheetProtection/>
  <mergeCells count="4">
    <mergeCell ref="A5:H5"/>
    <mergeCell ref="A33:H33"/>
    <mergeCell ref="A43:H43"/>
    <mergeCell ref="A51:H5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3" r:id="rId1"/>
  <headerFooter alignWithMargins="0">
    <oddFooter>&amp;CStrona &amp;P</oddFooter>
  </headerFooter>
  <rowBreaks count="1" manualBreakCount="1">
    <brk id="33" max="7" man="1"/>
  </rowBreaks>
  <ignoredErrors>
    <ignoredError sqref="C37:D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2" sqref="C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</cp:lastModifiedBy>
  <cp:lastPrinted>2011-01-03T08:23:59Z</cp:lastPrinted>
  <dcterms:created xsi:type="dcterms:W3CDTF">1997-02-26T13:46:56Z</dcterms:created>
  <dcterms:modified xsi:type="dcterms:W3CDTF">2011-01-03T08:24:16Z</dcterms:modified>
  <cp:category/>
  <cp:version/>
  <cp:contentType/>
  <cp:contentStatus/>
</cp:coreProperties>
</file>