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<sst xmlns="http://schemas.openxmlformats.org/spreadsheetml/2006/main" count="299" uniqueCount="178">
  <si>
    <t>L.p.</t>
  </si>
  <si>
    <t>Treść</t>
  </si>
  <si>
    <t>Rozdział</t>
  </si>
  <si>
    <t>1.</t>
  </si>
  <si>
    <t>2.</t>
  </si>
  <si>
    <t>Gospodarka gruntami i nieruchomościami</t>
  </si>
  <si>
    <t>3.</t>
  </si>
  <si>
    <t>Opracowania geodezyjne i kartograficzne</t>
  </si>
  <si>
    <t>Nadzór budowlany</t>
  </si>
  <si>
    <t>4.</t>
  </si>
  <si>
    <t>Urzędy wojewódzkie</t>
  </si>
  <si>
    <t>Komisje poborowe</t>
  </si>
  <si>
    <t>5.</t>
  </si>
  <si>
    <t>I. Wydatki na zadania z zakresu administracji rządowej oraz innych zadań zleconych ustawami</t>
  </si>
  <si>
    <t>Prace geodezyjno-urządzeniowe na potrzeby roolnictwa</t>
  </si>
  <si>
    <t>Wydatki bieżące</t>
  </si>
  <si>
    <t xml:space="preserve">Wydatki bieżące, w tym: </t>
  </si>
  <si>
    <t>- wynagrodzenia i pochodne</t>
  </si>
  <si>
    <t>010</t>
  </si>
  <si>
    <t>01005</t>
  </si>
  <si>
    <t>Wydatki majątkowe</t>
  </si>
  <si>
    <t>700</t>
  </si>
  <si>
    <t>70005</t>
  </si>
  <si>
    <t>710</t>
  </si>
  <si>
    <t>Prace geodezyjne i kartograficzne (nieinwestycyjne)</t>
  </si>
  <si>
    <t>71013</t>
  </si>
  <si>
    <t>71014</t>
  </si>
  <si>
    <t>71015</t>
  </si>
  <si>
    <t>Wydatki bieżące, w tym:</t>
  </si>
  <si>
    <t>750</t>
  </si>
  <si>
    <t>75011</t>
  </si>
  <si>
    <t>75045</t>
  </si>
  <si>
    <t>754</t>
  </si>
  <si>
    <t>75411</t>
  </si>
  <si>
    <t>Wydatki bieżace, w tym:</t>
  </si>
  <si>
    <t>6.</t>
  </si>
  <si>
    <t>851</t>
  </si>
  <si>
    <t>85156</t>
  </si>
  <si>
    <t>Składki na ubezpieczenie zdrowotne oraz świadczenia dla osób nie objętych obowiązkiem ubezpieczenia zdrowotnego</t>
  </si>
  <si>
    <t>- domy dziecka</t>
  </si>
  <si>
    <t>- bezrobotni</t>
  </si>
  <si>
    <t>7.</t>
  </si>
  <si>
    <t>Zasiłki rodzinne, pielęgnacyjne i wychowawcze</t>
  </si>
  <si>
    <t>853</t>
  </si>
  <si>
    <t>Powiatowe centra pomocy rodzinie</t>
  </si>
  <si>
    <t>85321</t>
  </si>
  <si>
    <t>Powiatowe urzędy pracy</t>
  </si>
  <si>
    <t>85333</t>
  </si>
  <si>
    <t>II. Wydatki na zadania własne powiatu</t>
  </si>
  <si>
    <t xml:space="preserve">Nadzór nad gospodarką leśną </t>
  </si>
  <si>
    <t>020</t>
  </si>
  <si>
    <t>02002</t>
  </si>
  <si>
    <t>600</t>
  </si>
  <si>
    <t>60014</t>
  </si>
  <si>
    <t>Drogi publiczne powiatowe</t>
  </si>
  <si>
    <t>Rady powiatów</t>
  </si>
  <si>
    <t>Starostwa powiatowe</t>
  </si>
  <si>
    <t>Dotacje</t>
  </si>
  <si>
    <t>75019</t>
  </si>
  <si>
    <t>75020</t>
  </si>
  <si>
    <t>75414</t>
  </si>
  <si>
    <t>Obrona cywilna</t>
  </si>
  <si>
    <t>Obsługa papierów wartościowych, kredytów i pożyczek jednostek samorządu terytorialnego</t>
  </si>
  <si>
    <t>757</t>
  </si>
  <si>
    <t>75702</t>
  </si>
  <si>
    <t>Rezerwy ogólne i celowe</t>
  </si>
  <si>
    <t>758</t>
  </si>
  <si>
    <t>75818</t>
  </si>
  <si>
    <t>8.</t>
  </si>
  <si>
    <t>Szkoły podstawowe specjalne</t>
  </si>
  <si>
    <t>801</t>
  </si>
  <si>
    <t>80102</t>
  </si>
  <si>
    <t>Gimnazja</t>
  </si>
  <si>
    <t>80110</t>
  </si>
  <si>
    <t>Gimnazja specjalne</t>
  </si>
  <si>
    <t>80111</t>
  </si>
  <si>
    <t>80120</t>
  </si>
  <si>
    <t>Licea ogólnokształcące</t>
  </si>
  <si>
    <t>80123</t>
  </si>
  <si>
    <t>Licea profilowane</t>
  </si>
  <si>
    <t>Szkoły zawodowe</t>
  </si>
  <si>
    <t>80130</t>
  </si>
  <si>
    <t>80134</t>
  </si>
  <si>
    <t>Szkoły zawodowe specjalne</t>
  </si>
  <si>
    <t>80142</t>
  </si>
  <si>
    <t>Ośrodki szkolenia, dokształcania i dosponalenia kadr</t>
  </si>
  <si>
    <t>Komisje egzaminacyjne</t>
  </si>
  <si>
    <t>80145</t>
  </si>
  <si>
    <t>Dokształcanie i doskonalenie nauczycieli</t>
  </si>
  <si>
    <t>80146</t>
  </si>
  <si>
    <t>Pozostała działalność</t>
  </si>
  <si>
    <t>Gospodarstwa pomocnicze</t>
  </si>
  <si>
    <t>Dotacja</t>
  </si>
  <si>
    <t>9.</t>
  </si>
  <si>
    <t>Szpitale ogólne</t>
  </si>
  <si>
    <t>85111</t>
  </si>
  <si>
    <t>Dotacja na wydatki majątkowe</t>
  </si>
  <si>
    <t>Programy polityki zdrowotnej</t>
  </si>
  <si>
    <t>85149</t>
  </si>
  <si>
    <t>85195</t>
  </si>
  <si>
    <t>10.</t>
  </si>
  <si>
    <t>Placówki opiekuńczo-wychowawcze</t>
  </si>
  <si>
    <t>Domy pomocy społecznej</t>
  </si>
  <si>
    <t>Rodziny zastępcze</t>
  </si>
  <si>
    <t>Usługi opiekuńcze i specjalistyczne usługi opiekuńcze</t>
  </si>
  <si>
    <t>Wydatki bieżące - ZFŚS emerytów</t>
  </si>
  <si>
    <t>85395</t>
  </si>
  <si>
    <t>11.</t>
  </si>
  <si>
    <t>854</t>
  </si>
  <si>
    <t>Świetlice szkolne</t>
  </si>
  <si>
    <t>85401</t>
  </si>
  <si>
    <t>85403</t>
  </si>
  <si>
    <t>Specjalne ośroki szkolno-wychowawcze</t>
  </si>
  <si>
    <t>85406</t>
  </si>
  <si>
    <t>Poradnie psychologiczno-pedagogiczne oraz inne poradnie specjalistyczne</t>
  </si>
  <si>
    <t>85410</t>
  </si>
  <si>
    <t>Internaty i bursy szkolne</t>
  </si>
  <si>
    <t>Pomoc materialne dla uczniów (stypendia)</t>
  </si>
  <si>
    <t>85415</t>
  </si>
  <si>
    <t>85417</t>
  </si>
  <si>
    <t>Szkolne schroniska młodzieżowe</t>
  </si>
  <si>
    <t>85446</t>
  </si>
  <si>
    <t>85495</t>
  </si>
  <si>
    <t>12.</t>
  </si>
  <si>
    <t>921</t>
  </si>
  <si>
    <t>92105</t>
  </si>
  <si>
    <t xml:space="preserve">Pozostałe zadania w zakresie kultury </t>
  </si>
  <si>
    <t>Biblioteka - dotacje</t>
  </si>
  <si>
    <t>92116</t>
  </si>
  <si>
    <t>Muzea - dotacje na wydatki bieżące</t>
  </si>
  <si>
    <t>92118</t>
  </si>
  <si>
    <t>13.</t>
  </si>
  <si>
    <t>926</t>
  </si>
  <si>
    <t>92605</t>
  </si>
  <si>
    <t>Zadania w zakresie kultury fizycznej i sportu</t>
  </si>
  <si>
    <t>14.</t>
  </si>
  <si>
    <t>OGÓŁEM:</t>
  </si>
  <si>
    <t>ROLNICTWO I ŁOWIECTWO</t>
  </si>
  <si>
    <t>GOSPODARKA MIESZKANIOWA</t>
  </si>
  <si>
    <t>DZIAŁALNOŚĆ USŁUGOWA</t>
  </si>
  <si>
    <t>ADMINISTRACJA PUBLICZNA</t>
  </si>
  <si>
    <t>BEZPIECZEŃSTWO PUBLICZNE I OCHRONA PRZECIWP.</t>
  </si>
  <si>
    <t>LEŚNICTWO</t>
  </si>
  <si>
    <t>TRANSPORT I ŁĄCZNOŚĆ</t>
  </si>
  <si>
    <t>OBSŁUGA DŁUGU PUBLICZNEGO</t>
  </si>
  <si>
    <t>RÓŻNE ROZLICZENIA - wpływy do wyjaśnienia</t>
  </si>
  <si>
    <t>OŚWIATA I WYCHOWANIE</t>
  </si>
  <si>
    <t>OCHRONA ZDROWIA</t>
  </si>
  <si>
    <t>EDUKACYJNA OPIEKA WYCHOWAWCZA</t>
  </si>
  <si>
    <t>KULTURA I OCHRONA DZIEDZICTWA NARODOWEGO</t>
  </si>
  <si>
    <t>KULTURA FIZYCZNA I SPORT</t>
  </si>
  <si>
    <t>Plan na 2004r.</t>
  </si>
  <si>
    <t>Dział</t>
  </si>
  <si>
    <t>OPIEKA SPOŁECZNA/POMOC SPOŁECZNA</t>
  </si>
  <si>
    <t>852</t>
  </si>
  <si>
    <t>85216</t>
  </si>
  <si>
    <t>85218</t>
  </si>
  <si>
    <t>Zespoły do spraw orzekania o stopniu niepełnospr.</t>
  </si>
  <si>
    <t>OPIEKA SPOŁECZNA/POZOSTAŁE ZADANIA W ZAKRESIE POLITYKI SPOŁECZNEJ</t>
  </si>
  <si>
    <t>85201</t>
  </si>
  <si>
    <t>85202</t>
  </si>
  <si>
    <t>85204</t>
  </si>
  <si>
    <t>85228</t>
  </si>
  <si>
    <t>85295</t>
  </si>
  <si>
    <t>- Straży</t>
  </si>
  <si>
    <t>85412</t>
  </si>
  <si>
    <t>Kolonie i obozy oraz inne formy wypoczynku dzieci i młodzieży szkolnej, a także szkolenia młodzieży</t>
  </si>
  <si>
    <t>III. Wydatki z tytułu zawartych porozumień</t>
  </si>
  <si>
    <t>Pozostała działalność - FŚS</t>
  </si>
  <si>
    <t xml:space="preserve">                         Plan wydatków budżetowych na 2004r.</t>
  </si>
  <si>
    <t>2</t>
  </si>
  <si>
    <t>3</t>
  </si>
  <si>
    <t>4</t>
  </si>
  <si>
    <t>Rady Powiatu Brzeskiego</t>
  </si>
  <si>
    <t>Załącznik nr 2</t>
  </si>
  <si>
    <t>Komendy powiatowe Państwowej Straży Pożarnej</t>
  </si>
  <si>
    <t>Do uchwaly nr XIV/120/2003</t>
  </si>
  <si>
    <t>z dnia 29.12.2003r.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</si>
</sst>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4" xfId="0" applyBorder="1" applyAlignment="1">
      <alignment/>
    </xf>
    <xf numFmtId="49" fontId="3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 wrapText="1"/>
    </xf>
    <xf numFmtId="49" fontId="2" fillId="0" borderId="7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 vertical="top"/>
    </xf>
    <xf numFmtId="49" fontId="3" fillId="0" borderId="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4" xfId="0" applyFont="1" applyBorder="1" applyAlignment="1">
      <alignment/>
    </xf>
    <xf numFmtId="49" fontId="2" fillId="0" borderId="1" xfId="0" applyNumberFormat="1" applyFont="1" applyBorder="1" applyAlignment="1">
      <alignment wrapText="1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9" fontId="3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0"/>
  <sheetViews>
    <sheetView tabSelected="1" view="pageBreakPreview" zoomScale="75" zoomScaleNormal="75" zoomScaleSheetLayoutView="75" workbookViewId="0" topLeftCell="A1">
      <selection activeCell="C4" sqref="C4"/>
    </sheetView>
  </sheetViews>
  <sheetFormatPr defaultColWidth="9.00390625" defaultRowHeight="12.75"/>
  <cols>
    <col min="1" max="1" width="9.875" style="0" customWidth="1"/>
    <col min="2" max="2" width="4.25390625" style="0" customWidth="1"/>
    <col min="3" max="3" width="62.25390625" style="0" customWidth="1"/>
    <col min="4" max="4" width="7.00390625" style="0" bestFit="1" customWidth="1"/>
    <col min="5" max="5" width="11.125" style="0" bestFit="1" customWidth="1"/>
    <col min="6" max="6" width="17.25390625" style="0" bestFit="1" customWidth="1"/>
  </cols>
  <sheetData>
    <row r="1" ht="12.75">
      <c r="F1" t="s">
        <v>174</v>
      </c>
    </row>
    <row r="2" ht="12.75">
      <c r="E2" t="s">
        <v>176</v>
      </c>
    </row>
    <row r="3" ht="12.75">
      <c r="E3" t="s">
        <v>173</v>
      </c>
    </row>
    <row r="4" ht="12.75">
      <c r="E4" t="s">
        <v>177</v>
      </c>
    </row>
    <row r="5" spans="3:6" ht="15.75">
      <c r="C5" s="72" t="s">
        <v>169</v>
      </c>
      <c r="D5" s="7"/>
      <c r="E5" s="7"/>
      <c r="F5" s="7"/>
    </row>
    <row r="6" spans="3:6" ht="15" thickBot="1">
      <c r="C6" s="6"/>
      <c r="D6" s="6"/>
      <c r="E6" s="6"/>
      <c r="F6" s="6"/>
    </row>
    <row r="7" spans="2:6" ht="15.75" customHeight="1">
      <c r="B7" s="80" t="s">
        <v>0</v>
      </c>
      <c r="C7" s="82" t="s">
        <v>1</v>
      </c>
      <c r="D7" s="78" t="s">
        <v>152</v>
      </c>
      <c r="E7" s="78" t="s">
        <v>2</v>
      </c>
      <c r="F7" s="78" t="s">
        <v>151</v>
      </c>
    </row>
    <row r="8" spans="2:6" ht="32.25" customHeight="1" thickBot="1">
      <c r="B8" s="81"/>
      <c r="C8" s="83"/>
      <c r="D8" s="84"/>
      <c r="E8" s="84"/>
      <c r="F8" s="79"/>
    </row>
    <row r="9" spans="2:6" ht="15.75" thickBot="1">
      <c r="B9" s="21">
        <v>1</v>
      </c>
      <c r="C9" s="22">
        <v>2</v>
      </c>
      <c r="D9" s="22">
        <v>3</v>
      </c>
      <c r="E9" s="22">
        <v>4</v>
      </c>
      <c r="F9" s="22">
        <v>5</v>
      </c>
    </row>
    <row r="10" spans="2:6" ht="30.75" customHeight="1">
      <c r="B10" s="17"/>
      <c r="C10" s="18" t="s">
        <v>13</v>
      </c>
      <c r="D10" s="20"/>
      <c r="E10" s="49"/>
      <c r="F10" s="41">
        <f>SUM(F11+F14+F17+F26+F32+F36+F41+F48)</f>
        <v>6613964</v>
      </c>
    </row>
    <row r="11" spans="2:6" ht="15">
      <c r="B11" s="75" t="s">
        <v>3</v>
      </c>
      <c r="C11" s="11" t="s">
        <v>137</v>
      </c>
      <c r="D11" s="13" t="s">
        <v>18</v>
      </c>
      <c r="E11" s="23"/>
      <c r="F11" s="40">
        <f>SUM(F12)</f>
        <v>24000</v>
      </c>
    </row>
    <row r="12" spans="2:6" ht="15">
      <c r="B12" s="76"/>
      <c r="C12" s="11" t="s">
        <v>14</v>
      </c>
      <c r="D12" s="23"/>
      <c r="E12" s="23" t="s">
        <v>19</v>
      </c>
      <c r="F12" s="36">
        <f>SUM(F13)</f>
        <v>24000</v>
      </c>
    </row>
    <row r="13" spans="2:6" ht="14.25">
      <c r="B13" s="76"/>
      <c r="C13" s="9" t="s">
        <v>15</v>
      </c>
      <c r="D13" s="23"/>
      <c r="E13" s="23"/>
      <c r="F13" s="36">
        <v>24000</v>
      </c>
    </row>
    <row r="14" spans="2:6" ht="15">
      <c r="B14" s="75" t="s">
        <v>4</v>
      </c>
      <c r="C14" s="11" t="s">
        <v>138</v>
      </c>
      <c r="D14" s="13" t="s">
        <v>21</v>
      </c>
      <c r="E14" s="23"/>
      <c r="F14" s="40">
        <f>SUM(F15)</f>
        <v>25000</v>
      </c>
    </row>
    <row r="15" spans="2:6" ht="15">
      <c r="B15" s="76"/>
      <c r="C15" s="11" t="s">
        <v>5</v>
      </c>
      <c r="D15" s="23"/>
      <c r="E15" s="23" t="s">
        <v>22</v>
      </c>
      <c r="F15" s="36">
        <f>SUM(F16)</f>
        <v>25000</v>
      </c>
    </row>
    <row r="16" spans="2:6" ht="14.25">
      <c r="B16" s="77"/>
      <c r="C16" s="9" t="s">
        <v>15</v>
      </c>
      <c r="D16" s="23"/>
      <c r="E16" s="23"/>
      <c r="F16" s="36">
        <v>25000</v>
      </c>
    </row>
    <row r="17" spans="2:6" ht="15">
      <c r="B17" s="75" t="s">
        <v>6</v>
      </c>
      <c r="C17" s="11" t="s">
        <v>139</v>
      </c>
      <c r="D17" s="13" t="s">
        <v>23</v>
      </c>
      <c r="E17" s="23"/>
      <c r="F17" s="40">
        <f>SUM(F18+F20+F22)</f>
        <v>237000</v>
      </c>
    </row>
    <row r="18" spans="2:6" ht="15">
      <c r="B18" s="76"/>
      <c r="C18" s="11" t="s">
        <v>24</v>
      </c>
      <c r="D18" s="23"/>
      <c r="E18" s="23" t="s">
        <v>25</v>
      </c>
      <c r="F18" s="36">
        <f>SUM(F19)</f>
        <v>105000</v>
      </c>
    </row>
    <row r="19" spans="2:6" ht="14.25">
      <c r="B19" s="76"/>
      <c r="C19" s="9" t="s">
        <v>15</v>
      </c>
      <c r="D19" s="23"/>
      <c r="E19" s="23"/>
      <c r="F19" s="36">
        <v>105000</v>
      </c>
    </row>
    <row r="20" spans="2:6" ht="15">
      <c r="B20" s="76"/>
      <c r="C20" s="11" t="s">
        <v>7</v>
      </c>
      <c r="D20" s="23"/>
      <c r="E20" s="23" t="s">
        <v>26</v>
      </c>
      <c r="F20" s="36">
        <f>SUM(F21)</f>
        <v>15000</v>
      </c>
    </row>
    <row r="21" spans="2:6" ht="14.25">
      <c r="B21" s="76"/>
      <c r="C21" s="9" t="s">
        <v>15</v>
      </c>
      <c r="D21" s="23"/>
      <c r="E21" s="23"/>
      <c r="F21" s="36">
        <v>15000</v>
      </c>
    </row>
    <row r="22" spans="2:6" ht="15">
      <c r="B22" s="76"/>
      <c r="C22" s="11" t="s">
        <v>8</v>
      </c>
      <c r="D22" s="23"/>
      <c r="E22" s="23" t="s">
        <v>27</v>
      </c>
      <c r="F22" s="36">
        <f>SUM(F23+F25)</f>
        <v>117000</v>
      </c>
    </row>
    <row r="23" spans="2:6" ht="14.25">
      <c r="B23" s="76"/>
      <c r="C23" s="9" t="s">
        <v>16</v>
      </c>
      <c r="D23" s="10"/>
      <c r="E23" s="10"/>
      <c r="F23" s="36">
        <v>104000</v>
      </c>
    </row>
    <row r="24" spans="2:6" ht="14.25">
      <c r="B24" s="76"/>
      <c r="C24" s="9" t="s">
        <v>17</v>
      </c>
      <c r="D24" s="10"/>
      <c r="E24" s="10"/>
      <c r="F24" s="36">
        <v>86400</v>
      </c>
    </row>
    <row r="25" spans="2:6" ht="14.25">
      <c r="B25" s="77"/>
      <c r="C25" s="9" t="s">
        <v>20</v>
      </c>
      <c r="D25" s="10"/>
      <c r="E25" s="10"/>
      <c r="F25" s="36">
        <v>13000</v>
      </c>
    </row>
    <row r="26" spans="2:6" ht="15">
      <c r="B26" s="4" t="s">
        <v>9</v>
      </c>
      <c r="C26" s="18" t="s">
        <v>140</v>
      </c>
      <c r="D26" s="31" t="s">
        <v>29</v>
      </c>
      <c r="E26" s="25"/>
      <c r="F26" s="41">
        <f>SUM(F27+F30)</f>
        <v>216964</v>
      </c>
    </row>
    <row r="27" spans="2:6" ht="14.25">
      <c r="B27" s="4"/>
      <c r="C27" s="9" t="s">
        <v>10</v>
      </c>
      <c r="D27" s="23"/>
      <c r="E27" s="23" t="s">
        <v>30</v>
      </c>
      <c r="F27" s="36">
        <f>SUM(F28)</f>
        <v>203964</v>
      </c>
    </row>
    <row r="28" spans="2:6" ht="14.25">
      <c r="B28" s="4"/>
      <c r="C28" s="9" t="s">
        <v>28</v>
      </c>
      <c r="D28" s="23"/>
      <c r="E28" s="23"/>
      <c r="F28" s="36">
        <v>203964</v>
      </c>
    </row>
    <row r="29" spans="2:6" ht="14.25">
      <c r="B29" s="4"/>
      <c r="C29" s="9" t="s">
        <v>17</v>
      </c>
      <c r="D29" s="23"/>
      <c r="E29" s="23"/>
      <c r="F29" s="36">
        <v>194479</v>
      </c>
    </row>
    <row r="30" spans="2:6" ht="14.25">
      <c r="B30" s="4"/>
      <c r="C30" s="9" t="s">
        <v>11</v>
      </c>
      <c r="D30" s="23"/>
      <c r="E30" s="23" t="s">
        <v>31</v>
      </c>
      <c r="F30" s="36">
        <v>13000</v>
      </c>
    </row>
    <row r="31" spans="2:6" ht="14.25">
      <c r="B31" s="5"/>
      <c r="C31" s="9" t="s">
        <v>15</v>
      </c>
      <c r="D31" s="23"/>
      <c r="E31" s="23"/>
      <c r="F31" s="36">
        <v>13000</v>
      </c>
    </row>
    <row r="32" spans="2:6" ht="15">
      <c r="B32" s="3" t="s">
        <v>12</v>
      </c>
      <c r="C32" s="11" t="s">
        <v>141</v>
      </c>
      <c r="D32" s="13" t="s">
        <v>32</v>
      </c>
      <c r="E32" s="23"/>
      <c r="F32" s="40">
        <f>SUM(F33)</f>
        <v>4326000</v>
      </c>
    </row>
    <row r="33" spans="2:6" ht="15">
      <c r="B33" s="4"/>
      <c r="C33" s="11" t="s">
        <v>175</v>
      </c>
      <c r="D33" s="23"/>
      <c r="E33" s="23" t="s">
        <v>33</v>
      </c>
      <c r="F33" s="36">
        <v>4326000</v>
      </c>
    </row>
    <row r="34" spans="2:6" ht="14.25">
      <c r="B34" s="4"/>
      <c r="C34" s="9" t="s">
        <v>34</v>
      </c>
      <c r="D34" s="23"/>
      <c r="E34" s="23"/>
      <c r="F34" s="36">
        <v>4326000</v>
      </c>
    </row>
    <row r="35" spans="2:6" ht="14.25">
      <c r="B35" s="5"/>
      <c r="C35" s="9" t="s">
        <v>17</v>
      </c>
      <c r="D35" s="23"/>
      <c r="E35" s="23"/>
      <c r="F35" s="36">
        <v>3434100</v>
      </c>
    </row>
    <row r="36" spans="2:6" ht="15">
      <c r="B36" s="3" t="s">
        <v>35</v>
      </c>
      <c r="C36" s="11" t="s">
        <v>147</v>
      </c>
      <c r="D36" s="13" t="s">
        <v>36</v>
      </c>
      <c r="E36" s="23"/>
      <c r="F36" s="40">
        <f>SUM(F37)</f>
        <v>1671000</v>
      </c>
    </row>
    <row r="37" spans="2:6" ht="29.25" customHeight="1">
      <c r="B37" s="4"/>
      <c r="C37" s="8" t="s">
        <v>38</v>
      </c>
      <c r="D37" s="23"/>
      <c r="E37" s="23" t="s">
        <v>37</v>
      </c>
      <c r="F37" s="36">
        <f>SUM(F38)</f>
        <v>1671000</v>
      </c>
    </row>
    <row r="38" spans="2:6" ht="14.25">
      <c r="B38" s="4"/>
      <c r="C38" s="9" t="s">
        <v>28</v>
      </c>
      <c r="D38" s="23"/>
      <c r="E38" s="23"/>
      <c r="F38" s="36">
        <f>SUM(F39+F40)</f>
        <v>1671000</v>
      </c>
    </row>
    <row r="39" spans="2:6" ht="14.25">
      <c r="B39" s="4"/>
      <c r="C39" s="9" t="s">
        <v>39</v>
      </c>
      <c r="D39" s="23"/>
      <c r="E39" s="23"/>
      <c r="F39" s="36">
        <v>63000</v>
      </c>
    </row>
    <row r="40" spans="2:6" ht="14.25">
      <c r="B40" s="5"/>
      <c r="C40" s="9" t="s">
        <v>40</v>
      </c>
      <c r="D40" s="23"/>
      <c r="E40" s="23"/>
      <c r="F40" s="36">
        <v>1608000</v>
      </c>
    </row>
    <row r="41" spans="2:6" ht="15">
      <c r="B41" s="3" t="s">
        <v>41</v>
      </c>
      <c r="C41" s="11" t="s">
        <v>153</v>
      </c>
      <c r="D41" s="13" t="s">
        <v>154</v>
      </c>
      <c r="E41" s="23"/>
      <c r="F41" s="40">
        <f>SUM(F42+F45)</f>
        <v>30000</v>
      </c>
    </row>
    <row r="42" spans="2:6" ht="15" customHeight="1">
      <c r="B42" s="4"/>
      <c r="C42" s="11" t="s">
        <v>42</v>
      </c>
      <c r="D42" s="23"/>
      <c r="E42" s="23" t="s">
        <v>155</v>
      </c>
      <c r="F42" s="36">
        <v>30000</v>
      </c>
    </row>
    <row r="43" spans="2:6" ht="14.25">
      <c r="B43" s="4"/>
      <c r="C43" s="9" t="s">
        <v>28</v>
      </c>
      <c r="D43" s="23"/>
      <c r="E43" s="23"/>
      <c r="F43" s="36">
        <v>30000</v>
      </c>
    </row>
    <row r="44" spans="2:6" ht="14.25">
      <c r="B44" s="4"/>
      <c r="C44" s="9" t="s">
        <v>164</v>
      </c>
      <c r="D44" s="23"/>
      <c r="E44" s="23"/>
      <c r="F44" s="36">
        <v>30000</v>
      </c>
    </row>
    <row r="45" spans="2:6" ht="15">
      <c r="B45" s="4"/>
      <c r="C45" s="11" t="s">
        <v>44</v>
      </c>
      <c r="D45" s="23"/>
      <c r="E45" s="23" t="s">
        <v>156</v>
      </c>
      <c r="F45" s="36">
        <f>SUM(F46)</f>
        <v>0</v>
      </c>
    </row>
    <row r="46" spans="2:6" ht="14.25">
      <c r="B46" s="4"/>
      <c r="C46" s="9" t="s">
        <v>34</v>
      </c>
      <c r="D46" s="23"/>
      <c r="E46" s="23"/>
      <c r="F46" s="36">
        <v>0</v>
      </c>
    </row>
    <row r="47" spans="2:6" ht="14.25">
      <c r="B47" s="5"/>
      <c r="C47" s="9" t="s">
        <v>17</v>
      </c>
      <c r="D47" s="23"/>
      <c r="E47" s="23"/>
      <c r="F47" s="36">
        <v>0</v>
      </c>
    </row>
    <row r="48" spans="2:6" ht="30">
      <c r="B48" s="3" t="s">
        <v>68</v>
      </c>
      <c r="C48" s="38" t="s">
        <v>158</v>
      </c>
      <c r="D48" s="13" t="s">
        <v>43</v>
      </c>
      <c r="E48" s="23"/>
      <c r="F48" s="40">
        <f>SUM(F49+F52)</f>
        <v>84000</v>
      </c>
    </row>
    <row r="49" spans="2:6" ht="15">
      <c r="B49" s="4"/>
      <c r="C49" s="11" t="s">
        <v>157</v>
      </c>
      <c r="D49" s="23"/>
      <c r="E49" s="23" t="s">
        <v>45</v>
      </c>
      <c r="F49" s="36">
        <f>SUM(F50)</f>
        <v>84000</v>
      </c>
    </row>
    <row r="50" spans="2:6" ht="14.25">
      <c r="B50" s="4"/>
      <c r="C50" s="9" t="s">
        <v>28</v>
      </c>
      <c r="D50" s="23"/>
      <c r="E50" s="23"/>
      <c r="F50" s="36">
        <v>84000</v>
      </c>
    </row>
    <row r="51" spans="2:6" ht="14.25">
      <c r="B51" s="4"/>
      <c r="C51" s="9" t="s">
        <v>17</v>
      </c>
      <c r="D51" s="23"/>
      <c r="E51" s="23"/>
      <c r="F51" s="36">
        <v>28900</v>
      </c>
    </row>
    <row r="52" spans="2:6" ht="15">
      <c r="B52" s="4"/>
      <c r="C52" s="11" t="s">
        <v>46</v>
      </c>
      <c r="D52" s="23"/>
      <c r="E52" s="23" t="s">
        <v>47</v>
      </c>
      <c r="F52" s="36">
        <f>SUM(F53)</f>
        <v>0</v>
      </c>
    </row>
    <row r="53" spans="2:6" ht="14.25">
      <c r="B53" s="4"/>
      <c r="C53" s="9" t="s">
        <v>28</v>
      </c>
      <c r="D53" s="10"/>
      <c r="E53" s="10"/>
      <c r="F53" s="36">
        <v>0</v>
      </c>
    </row>
    <row r="54" spans="2:6" ht="15" thickBot="1">
      <c r="B54" s="45"/>
      <c r="C54" s="42" t="s">
        <v>17</v>
      </c>
      <c r="D54" s="44"/>
      <c r="E54" s="44"/>
      <c r="F54" s="43">
        <v>0</v>
      </c>
    </row>
    <row r="55" spans="2:6" ht="15.75" thickBot="1">
      <c r="B55" s="21">
        <v>1</v>
      </c>
      <c r="C55" s="24">
        <v>2</v>
      </c>
      <c r="D55" s="22">
        <v>3</v>
      </c>
      <c r="E55" s="22">
        <v>4</v>
      </c>
      <c r="F55" s="22">
        <v>5</v>
      </c>
    </row>
    <row r="56" spans="2:6" ht="15">
      <c r="B56" s="17"/>
      <c r="C56" s="18" t="s">
        <v>48</v>
      </c>
      <c r="D56" s="49"/>
      <c r="E56" s="49"/>
      <c r="F56" s="61">
        <f>SUM(F57+F59+F64+F67+F75+F79+F81+F83+F123+F130+F149+F156+F180+F185)</f>
        <v>41345240</v>
      </c>
    </row>
    <row r="57" spans="2:6" ht="15">
      <c r="B57" s="75" t="s">
        <v>3</v>
      </c>
      <c r="C57" s="11" t="s">
        <v>142</v>
      </c>
      <c r="D57" s="13" t="s">
        <v>50</v>
      </c>
      <c r="E57" s="13"/>
      <c r="F57" s="58">
        <f>SUM(F58)</f>
        <v>161000</v>
      </c>
    </row>
    <row r="58" spans="2:6" ht="14.25">
      <c r="B58" s="77"/>
      <c r="C58" s="9" t="s">
        <v>49</v>
      </c>
      <c r="D58" s="23"/>
      <c r="E58" s="23" t="s">
        <v>51</v>
      </c>
      <c r="F58" s="59">
        <v>161000</v>
      </c>
    </row>
    <row r="59" spans="2:6" ht="15">
      <c r="B59" s="3" t="s">
        <v>4</v>
      </c>
      <c r="C59" s="11" t="s">
        <v>143</v>
      </c>
      <c r="D59" s="13" t="s">
        <v>52</v>
      </c>
      <c r="E59" s="13"/>
      <c r="F59" s="58">
        <f>SUM(F60)</f>
        <v>2225100</v>
      </c>
    </row>
    <row r="60" spans="2:6" ht="15">
      <c r="B60" s="4"/>
      <c r="C60" s="11" t="s">
        <v>54</v>
      </c>
      <c r="D60" s="23"/>
      <c r="E60" s="23" t="s">
        <v>53</v>
      </c>
      <c r="F60" s="59">
        <f>SUM(F61+F63)</f>
        <v>2225100</v>
      </c>
    </row>
    <row r="61" spans="2:6" ht="14.25">
      <c r="B61" s="4"/>
      <c r="C61" s="9" t="s">
        <v>28</v>
      </c>
      <c r="D61" s="23"/>
      <c r="E61" s="23"/>
      <c r="F61" s="59">
        <v>1746000</v>
      </c>
    </row>
    <row r="62" spans="2:6" ht="14.25">
      <c r="B62" s="4"/>
      <c r="C62" s="9" t="s">
        <v>17</v>
      </c>
      <c r="D62" s="23"/>
      <c r="E62" s="23"/>
      <c r="F62" s="59">
        <v>566267</v>
      </c>
    </row>
    <row r="63" spans="2:6" ht="14.25">
      <c r="B63" s="5"/>
      <c r="C63" s="9" t="s">
        <v>20</v>
      </c>
      <c r="D63" s="23"/>
      <c r="E63" s="23"/>
      <c r="F63" s="59">
        <v>479100</v>
      </c>
    </row>
    <row r="64" spans="2:6" ht="15">
      <c r="B64" s="3" t="s">
        <v>6</v>
      </c>
      <c r="C64" s="11" t="s">
        <v>138</v>
      </c>
      <c r="D64" s="13" t="s">
        <v>21</v>
      </c>
      <c r="E64" s="13"/>
      <c r="F64" s="58">
        <f>SUM(F65)</f>
        <v>20000</v>
      </c>
    </row>
    <row r="65" spans="2:6" ht="14.25">
      <c r="B65" s="4"/>
      <c r="C65" s="9" t="s">
        <v>5</v>
      </c>
      <c r="D65" s="23"/>
      <c r="E65" s="23" t="s">
        <v>22</v>
      </c>
      <c r="F65" s="59">
        <v>20000</v>
      </c>
    </row>
    <row r="66" spans="2:6" ht="14.25">
      <c r="B66" s="5"/>
      <c r="C66" s="9" t="s">
        <v>15</v>
      </c>
      <c r="D66" s="23"/>
      <c r="E66" s="23"/>
      <c r="F66" s="59">
        <f>SUM(F65)</f>
        <v>20000</v>
      </c>
    </row>
    <row r="67" spans="2:6" ht="15">
      <c r="B67" s="3" t="s">
        <v>9</v>
      </c>
      <c r="C67" s="11" t="s">
        <v>140</v>
      </c>
      <c r="D67" s="13" t="s">
        <v>29</v>
      </c>
      <c r="E67" s="13"/>
      <c r="F67" s="58">
        <f>SUM(F68+F70)</f>
        <v>3964915</v>
      </c>
    </row>
    <row r="68" spans="2:6" ht="15">
      <c r="B68" s="4"/>
      <c r="C68" s="11" t="s">
        <v>55</v>
      </c>
      <c r="D68" s="23"/>
      <c r="E68" s="23" t="s">
        <v>58</v>
      </c>
      <c r="F68" s="59">
        <f>SUM(F69+0)</f>
        <v>262530</v>
      </c>
    </row>
    <row r="69" spans="2:6" ht="14.25">
      <c r="B69" s="4"/>
      <c r="C69" s="9" t="s">
        <v>15</v>
      </c>
      <c r="D69" s="23"/>
      <c r="E69" s="23"/>
      <c r="F69" s="59">
        <v>262530</v>
      </c>
    </row>
    <row r="70" spans="2:6" ht="15">
      <c r="B70" s="4"/>
      <c r="C70" s="11" t="s">
        <v>56</v>
      </c>
      <c r="D70" s="23"/>
      <c r="E70" s="23" t="s">
        <v>59</v>
      </c>
      <c r="F70" s="59">
        <f>SUM(F71+F73+F74)</f>
        <v>3702385</v>
      </c>
    </row>
    <row r="71" spans="2:6" ht="14.25">
      <c r="B71" s="4"/>
      <c r="C71" s="9" t="s">
        <v>28</v>
      </c>
      <c r="D71" s="23"/>
      <c r="E71" s="23"/>
      <c r="F71" s="59">
        <v>3505223</v>
      </c>
    </row>
    <row r="72" spans="2:6" ht="14.25">
      <c r="B72" s="4"/>
      <c r="C72" s="9" t="s">
        <v>17</v>
      </c>
      <c r="D72" s="23"/>
      <c r="E72" s="23"/>
      <c r="F72" s="59">
        <v>2199795</v>
      </c>
    </row>
    <row r="73" spans="2:6" ht="14.25">
      <c r="B73" s="4"/>
      <c r="C73" s="9" t="s">
        <v>57</v>
      </c>
      <c r="D73" s="23"/>
      <c r="E73" s="23"/>
      <c r="F73" s="59">
        <v>1680</v>
      </c>
    </row>
    <row r="74" spans="2:6" ht="14.25">
      <c r="B74" s="5"/>
      <c r="C74" s="9" t="s">
        <v>20</v>
      </c>
      <c r="D74" s="23"/>
      <c r="E74" s="23"/>
      <c r="F74" s="59">
        <v>195482</v>
      </c>
    </row>
    <row r="75" spans="2:6" ht="15">
      <c r="B75" s="75" t="s">
        <v>12</v>
      </c>
      <c r="C75" s="11" t="s">
        <v>141</v>
      </c>
      <c r="D75" s="13" t="s">
        <v>32</v>
      </c>
      <c r="E75" s="23"/>
      <c r="F75" s="58">
        <f>SUM(F76)</f>
        <v>34000</v>
      </c>
    </row>
    <row r="76" spans="2:6" ht="15">
      <c r="B76" s="76"/>
      <c r="C76" s="11" t="s">
        <v>61</v>
      </c>
      <c r="D76" s="23"/>
      <c r="E76" s="23" t="s">
        <v>60</v>
      </c>
      <c r="F76" s="59">
        <f>SUM(F77+F78)</f>
        <v>34000</v>
      </c>
    </row>
    <row r="77" spans="2:6" ht="14.25">
      <c r="B77" s="76"/>
      <c r="C77" s="9" t="s">
        <v>15</v>
      </c>
      <c r="D77" s="23"/>
      <c r="E77" s="23"/>
      <c r="F77" s="59">
        <v>24000</v>
      </c>
    </row>
    <row r="78" spans="2:6" ht="14.25">
      <c r="B78" s="77"/>
      <c r="C78" s="9" t="s">
        <v>20</v>
      </c>
      <c r="D78" s="23"/>
      <c r="E78" s="23"/>
      <c r="F78" s="59">
        <v>10000</v>
      </c>
    </row>
    <row r="79" spans="2:6" ht="15">
      <c r="B79" s="89" t="s">
        <v>35</v>
      </c>
      <c r="C79" s="11" t="s">
        <v>144</v>
      </c>
      <c r="D79" s="13" t="s">
        <v>63</v>
      </c>
      <c r="E79" s="13"/>
      <c r="F79" s="58">
        <f>SUM(F80)</f>
        <v>173400</v>
      </c>
    </row>
    <row r="80" spans="2:6" ht="30">
      <c r="B80" s="90"/>
      <c r="C80" s="8" t="s">
        <v>62</v>
      </c>
      <c r="D80" s="23"/>
      <c r="E80" s="23" t="s">
        <v>64</v>
      </c>
      <c r="F80" s="59">
        <v>173400</v>
      </c>
    </row>
    <row r="81" spans="2:6" ht="15">
      <c r="B81" s="89" t="s">
        <v>41</v>
      </c>
      <c r="C81" s="11" t="s">
        <v>145</v>
      </c>
      <c r="D81" s="13" t="s">
        <v>66</v>
      </c>
      <c r="E81" s="23"/>
      <c r="F81" s="58">
        <f>SUM(F82)</f>
        <v>297000</v>
      </c>
    </row>
    <row r="82" spans="2:6" ht="14.25">
      <c r="B82" s="91"/>
      <c r="C82" s="26" t="s">
        <v>65</v>
      </c>
      <c r="D82" s="27"/>
      <c r="E82" s="27" t="s">
        <v>67</v>
      </c>
      <c r="F82" s="57">
        <v>297000</v>
      </c>
    </row>
    <row r="83" spans="2:6" ht="15">
      <c r="B83" s="62" t="s">
        <v>68</v>
      </c>
      <c r="C83" s="8" t="s">
        <v>146</v>
      </c>
      <c r="D83" s="13" t="s">
        <v>70</v>
      </c>
      <c r="E83" s="13"/>
      <c r="F83" s="58">
        <f>SUM(F84+F87+F90+F93+F98+F102+F107+F111+F114+F116+F119+F121)</f>
        <v>21705936</v>
      </c>
    </row>
    <row r="84" spans="2:6" ht="15">
      <c r="B84" s="65"/>
      <c r="C84" s="11" t="s">
        <v>69</v>
      </c>
      <c r="D84" s="23"/>
      <c r="E84" s="23" t="s">
        <v>71</v>
      </c>
      <c r="F84" s="59">
        <f>SUM(F85)</f>
        <v>1504900</v>
      </c>
    </row>
    <row r="85" spans="2:6" ht="14.25">
      <c r="B85" s="65"/>
      <c r="C85" s="9" t="s">
        <v>28</v>
      </c>
      <c r="D85" s="23"/>
      <c r="E85" s="23"/>
      <c r="F85" s="59">
        <v>1504900</v>
      </c>
    </row>
    <row r="86" spans="2:6" ht="14.25">
      <c r="B86" s="65"/>
      <c r="C86" s="9" t="s">
        <v>17</v>
      </c>
      <c r="D86" s="23"/>
      <c r="E86" s="23"/>
      <c r="F86" s="59">
        <v>1369800</v>
      </c>
    </row>
    <row r="87" spans="2:6" ht="15">
      <c r="B87" s="65"/>
      <c r="C87" s="11" t="s">
        <v>72</v>
      </c>
      <c r="D87" s="23"/>
      <c r="E87" s="23" t="s">
        <v>73</v>
      </c>
      <c r="F87" s="59">
        <f>SUM(F88)</f>
        <v>230600</v>
      </c>
    </row>
    <row r="88" spans="2:6" ht="14.25">
      <c r="B88" s="65"/>
      <c r="C88" s="9" t="s">
        <v>28</v>
      </c>
      <c r="D88" s="10"/>
      <c r="E88" s="10"/>
      <c r="F88" s="59">
        <v>230600</v>
      </c>
    </row>
    <row r="89" spans="2:6" ht="14.25">
      <c r="B89" s="65"/>
      <c r="C89" s="9" t="s">
        <v>17</v>
      </c>
      <c r="D89" s="10"/>
      <c r="E89" s="10"/>
      <c r="F89" s="59">
        <v>190600</v>
      </c>
    </row>
    <row r="90" spans="2:6" ht="15">
      <c r="B90" s="65"/>
      <c r="C90" s="32" t="s">
        <v>74</v>
      </c>
      <c r="D90" s="19"/>
      <c r="E90" s="25" t="s">
        <v>75</v>
      </c>
      <c r="F90" s="60">
        <f>SUM(F91)</f>
        <v>591900</v>
      </c>
    </row>
    <row r="91" spans="2:6" ht="14.25">
      <c r="B91" s="65"/>
      <c r="C91" s="9" t="s">
        <v>28</v>
      </c>
      <c r="D91" s="9"/>
      <c r="E91" s="23"/>
      <c r="F91" s="59">
        <v>591900</v>
      </c>
    </row>
    <row r="92" spans="2:6" ht="14.25">
      <c r="B92" s="65"/>
      <c r="C92" s="9" t="s">
        <v>17</v>
      </c>
      <c r="D92" s="9"/>
      <c r="E92" s="23"/>
      <c r="F92" s="59">
        <v>562900</v>
      </c>
    </row>
    <row r="93" spans="2:6" ht="15">
      <c r="B93" s="65"/>
      <c r="C93" s="11" t="s">
        <v>77</v>
      </c>
      <c r="D93" s="9"/>
      <c r="E93" s="23" t="s">
        <v>76</v>
      </c>
      <c r="F93" s="59">
        <f>SUM(F94+F96+F97)</f>
        <v>5358960</v>
      </c>
    </row>
    <row r="94" spans="2:6" ht="14.25">
      <c r="B94" s="65"/>
      <c r="C94" s="9" t="s">
        <v>28</v>
      </c>
      <c r="D94" s="9"/>
      <c r="E94" s="23"/>
      <c r="F94" s="59">
        <v>4247290</v>
      </c>
    </row>
    <row r="95" spans="2:6" ht="14.25">
      <c r="B95" s="65"/>
      <c r="C95" s="9" t="s">
        <v>17</v>
      </c>
      <c r="D95" s="9"/>
      <c r="E95" s="23"/>
      <c r="F95" s="59">
        <v>3847600</v>
      </c>
    </row>
    <row r="96" spans="2:6" ht="14.25">
      <c r="B96" s="65"/>
      <c r="C96" s="9" t="s">
        <v>57</v>
      </c>
      <c r="D96" s="9"/>
      <c r="E96" s="23"/>
      <c r="F96" s="59">
        <v>128270</v>
      </c>
    </row>
    <row r="97" spans="2:6" ht="14.25">
      <c r="B97" s="65"/>
      <c r="C97" s="9" t="s">
        <v>20</v>
      </c>
      <c r="D97" s="9"/>
      <c r="E97" s="23"/>
      <c r="F97" s="59">
        <v>983400</v>
      </c>
    </row>
    <row r="98" spans="2:6" ht="15">
      <c r="B98" s="65"/>
      <c r="C98" s="11" t="s">
        <v>79</v>
      </c>
      <c r="D98" s="9"/>
      <c r="E98" s="23" t="s">
        <v>78</v>
      </c>
      <c r="F98" s="59">
        <f>SUM(F99+F101)</f>
        <v>1632910</v>
      </c>
    </row>
    <row r="99" spans="2:6" ht="14.25">
      <c r="B99" s="65"/>
      <c r="C99" s="9" t="s">
        <v>28</v>
      </c>
      <c r="D99" s="9"/>
      <c r="E99" s="23"/>
      <c r="F99" s="59">
        <v>1611700</v>
      </c>
    </row>
    <row r="100" spans="2:6" ht="14.25">
      <c r="B100" s="65"/>
      <c r="C100" s="9" t="s">
        <v>17</v>
      </c>
      <c r="D100" s="9"/>
      <c r="E100" s="23"/>
      <c r="F100" s="59">
        <v>1390700</v>
      </c>
    </row>
    <row r="101" spans="2:6" ht="14.25">
      <c r="B101" s="65"/>
      <c r="C101" s="9" t="s">
        <v>57</v>
      </c>
      <c r="D101" s="9"/>
      <c r="E101" s="23"/>
      <c r="F101" s="59">
        <v>21210</v>
      </c>
    </row>
    <row r="102" spans="2:6" ht="15">
      <c r="B102" s="65"/>
      <c r="C102" s="11" t="s">
        <v>80</v>
      </c>
      <c r="D102" s="9"/>
      <c r="E102" s="23" t="s">
        <v>81</v>
      </c>
      <c r="F102" s="59">
        <f>SUM(F103+F105+F106)</f>
        <v>11685845</v>
      </c>
    </row>
    <row r="103" spans="2:6" ht="14.25">
      <c r="B103" s="65"/>
      <c r="C103" s="9" t="s">
        <v>28</v>
      </c>
      <c r="D103" s="9"/>
      <c r="E103" s="23"/>
      <c r="F103" s="59">
        <v>10757930</v>
      </c>
    </row>
    <row r="104" spans="2:6" ht="14.25">
      <c r="B104" s="65"/>
      <c r="C104" s="9" t="s">
        <v>17</v>
      </c>
      <c r="D104" s="9"/>
      <c r="E104" s="23"/>
      <c r="F104" s="59">
        <v>9268400</v>
      </c>
    </row>
    <row r="105" spans="2:6" ht="14.25">
      <c r="B105" s="65"/>
      <c r="C105" s="9" t="s">
        <v>57</v>
      </c>
      <c r="D105" s="9"/>
      <c r="E105" s="23"/>
      <c r="F105" s="59">
        <v>546915</v>
      </c>
    </row>
    <row r="106" spans="2:6" ht="14.25">
      <c r="B106" s="65"/>
      <c r="C106" s="9" t="s">
        <v>20</v>
      </c>
      <c r="D106" s="9"/>
      <c r="E106" s="23"/>
      <c r="F106" s="59">
        <v>381000</v>
      </c>
    </row>
    <row r="107" spans="2:6" ht="15">
      <c r="B107" s="65"/>
      <c r="C107" s="11" t="s">
        <v>83</v>
      </c>
      <c r="D107" s="9"/>
      <c r="E107" s="23" t="s">
        <v>82</v>
      </c>
      <c r="F107" s="59">
        <f>SUM(F108)</f>
        <v>423000</v>
      </c>
    </row>
    <row r="108" spans="2:6" ht="14.25">
      <c r="B108" s="65"/>
      <c r="C108" s="10" t="s">
        <v>28</v>
      </c>
      <c r="D108" s="1"/>
      <c r="E108" s="29"/>
      <c r="F108" s="59">
        <v>423000</v>
      </c>
    </row>
    <row r="109" spans="2:6" ht="15" thickBot="1">
      <c r="B109" s="65"/>
      <c r="C109" s="26" t="s">
        <v>17</v>
      </c>
      <c r="D109" s="66"/>
      <c r="E109" s="67"/>
      <c r="F109" s="57">
        <v>383000</v>
      </c>
    </row>
    <row r="110" spans="2:6" ht="15.75" thickBot="1">
      <c r="B110" s="21">
        <v>1</v>
      </c>
      <c r="C110" s="24">
        <v>2</v>
      </c>
      <c r="D110" s="22">
        <v>3</v>
      </c>
      <c r="E110" s="22">
        <v>4</v>
      </c>
      <c r="F110" s="22">
        <v>5</v>
      </c>
    </row>
    <row r="111" spans="2:6" ht="15">
      <c r="B111" s="65"/>
      <c r="C111" s="32" t="s">
        <v>85</v>
      </c>
      <c r="D111" s="68"/>
      <c r="E111" s="69" t="s">
        <v>84</v>
      </c>
      <c r="F111" s="60">
        <f>SUM(F112)</f>
        <v>0</v>
      </c>
    </row>
    <row r="112" spans="2:6" ht="14.25">
      <c r="B112" s="65"/>
      <c r="C112" s="9" t="s">
        <v>28</v>
      </c>
      <c r="D112" s="2"/>
      <c r="E112" s="30"/>
      <c r="F112" s="59">
        <v>0</v>
      </c>
    </row>
    <row r="113" spans="2:6" ht="14.25">
      <c r="B113" s="65"/>
      <c r="C113" s="9" t="s">
        <v>17</v>
      </c>
      <c r="D113" s="9"/>
      <c r="E113" s="23"/>
      <c r="F113" s="59">
        <v>0</v>
      </c>
    </row>
    <row r="114" spans="2:6" ht="15">
      <c r="B114" s="65"/>
      <c r="C114" s="11" t="s">
        <v>86</v>
      </c>
      <c r="D114" s="9"/>
      <c r="E114" s="23" t="s">
        <v>87</v>
      </c>
      <c r="F114" s="59">
        <f>SUM(F115)</f>
        <v>0</v>
      </c>
    </row>
    <row r="115" spans="2:6" ht="14.25">
      <c r="B115" s="65"/>
      <c r="C115" s="9" t="s">
        <v>15</v>
      </c>
      <c r="D115" s="9"/>
      <c r="E115" s="23"/>
      <c r="F115" s="59">
        <v>0</v>
      </c>
    </row>
    <row r="116" spans="2:6" ht="15">
      <c r="B116" s="65"/>
      <c r="C116" s="11" t="s">
        <v>88</v>
      </c>
      <c r="D116" s="9"/>
      <c r="E116" s="23" t="s">
        <v>89</v>
      </c>
      <c r="F116" s="59">
        <f>SUM(F117)</f>
        <v>128069</v>
      </c>
    </row>
    <row r="117" spans="2:6" ht="14.25">
      <c r="B117" s="65"/>
      <c r="C117" s="9" t="s">
        <v>28</v>
      </c>
      <c r="D117" s="9"/>
      <c r="E117" s="23"/>
      <c r="F117" s="59">
        <v>128069</v>
      </c>
    </row>
    <row r="118" spans="2:6" ht="14.25">
      <c r="B118" s="65"/>
      <c r="C118" s="9" t="s">
        <v>17</v>
      </c>
      <c r="D118" s="9"/>
      <c r="E118" s="23"/>
      <c r="F118" s="59">
        <v>47400</v>
      </c>
    </row>
    <row r="119" spans="2:6" ht="15">
      <c r="B119" s="65"/>
      <c r="C119" s="33" t="s">
        <v>90</v>
      </c>
      <c r="D119" s="1"/>
      <c r="E119" s="23">
        <v>80195</v>
      </c>
      <c r="F119" s="59">
        <f>SUM(F120)</f>
        <v>80481</v>
      </c>
    </row>
    <row r="120" spans="2:6" ht="14.25">
      <c r="B120" s="94"/>
      <c r="C120" s="10" t="s">
        <v>15</v>
      </c>
      <c r="D120" s="1"/>
      <c r="E120" s="1"/>
      <c r="F120" s="59">
        <v>80481</v>
      </c>
    </row>
    <row r="121" spans="2:6" ht="15">
      <c r="B121" s="94"/>
      <c r="C121" s="70" t="s">
        <v>91</v>
      </c>
      <c r="D121" s="51"/>
      <c r="E121" s="71">
        <v>80197</v>
      </c>
      <c r="F121" s="57">
        <f>SUM(F122)</f>
        <v>69271</v>
      </c>
    </row>
    <row r="122" spans="2:6" ht="14.25">
      <c r="B122" s="95"/>
      <c r="C122" s="10" t="s">
        <v>92</v>
      </c>
      <c r="D122" s="1"/>
      <c r="E122" s="1"/>
      <c r="F122" s="59">
        <v>69271</v>
      </c>
    </row>
    <row r="123" spans="2:6" ht="15">
      <c r="B123" s="4" t="s">
        <v>93</v>
      </c>
      <c r="C123" s="18" t="s">
        <v>147</v>
      </c>
      <c r="D123" s="31" t="s">
        <v>36</v>
      </c>
      <c r="E123" s="31"/>
      <c r="F123" s="61">
        <f>SUM(F124+F126+F128)</f>
        <v>0</v>
      </c>
    </row>
    <row r="124" spans="2:6" ht="15">
      <c r="B124" s="4"/>
      <c r="C124" s="11" t="s">
        <v>94</v>
      </c>
      <c r="D124" s="23"/>
      <c r="E124" s="23" t="s">
        <v>95</v>
      </c>
      <c r="F124" s="59">
        <f>SUM(F125)</f>
        <v>0</v>
      </c>
    </row>
    <row r="125" spans="2:6" ht="14.25">
      <c r="B125" s="4"/>
      <c r="C125" s="9" t="s">
        <v>96</v>
      </c>
      <c r="D125" s="23"/>
      <c r="E125" s="23"/>
      <c r="F125" s="59">
        <v>0</v>
      </c>
    </row>
    <row r="126" spans="2:6" ht="15">
      <c r="B126" s="4"/>
      <c r="C126" s="11" t="s">
        <v>97</v>
      </c>
      <c r="D126" s="23"/>
      <c r="E126" s="23" t="s">
        <v>98</v>
      </c>
      <c r="F126" s="59">
        <f>SUM(F127)</f>
        <v>0</v>
      </c>
    </row>
    <row r="127" spans="2:6" ht="14.25">
      <c r="B127" s="4"/>
      <c r="C127" s="9" t="s">
        <v>92</v>
      </c>
      <c r="D127" s="23"/>
      <c r="E127" s="23"/>
      <c r="F127" s="59">
        <v>0</v>
      </c>
    </row>
    <row r="128" spans="2:6" ht="15">
      <c r="B128" s="4"/>
      <c r="C128" s="11" t="s">
        <v>90</v>
      </c>
      <c r="D128" s="23"/>
      <c r="E128" s="23" t="s">
        <v>99</v>
      </c>
      <c r="F128" s="59">
        <f>SUM(F129)</f>
        <v>0</v>
      </c>
    </row>
    <row r="129" spans="2:6" ht="14.25">
      <c r="B129" s="5"/>
      <c r="C129" s="9" t="s">
        <v>92</v>
      </c>
      <c r="D129" s="23"/>
      <c r="E129" s="23"/>
      <c r="F129" s="59">
        <v>0</v>
      </c>
    </row>
    <row r="130" spans="2:6" ht="15">
      <c r="B130" s="62" t="s">
        <v>100</v>
      </c>
      <c r="C130" s="11" t="s">
        <v>153</v>
      </c>
      <c r="D130" s="13" t="s">
        <v>154</v>
      </c>
      <c r="E130" s="13"/>
      <c r="F130" s="58">
        <f>SUM(F131+F135+F138+F141+F144+F146)</f>
        <v>8045200</v>
      </c>
    </row>
    <row r="131" spans="2:6" ht="15">
      <c r="B131" s="34"/>
      <c r="C131" s="11" t="s">
        <v>101</v>
      </c>
      <c r="D131" s="23"/>
      <c r="E131" s="23" t="s">
        <v>159</v>
      </c>
      <c r="F131" s="59">
        <f>SUM(F132)</f>
        <v>3240000</v>
      </c>
    </row>
    <row r="132" spans="2:6" ht="14.25">
      <c r="B132" s="34"/>
      <c r="C132" s="9" t="s">
        <v>28</v>
      </c>
      <c r="D132" s="23"/>
      <c r="E132" s="23"/>
      <c r="F132" s="59">
        <v>3240000</v>
      </c>
    </row>
    <row r="133" spans="2:6" ht="14.25">
      <c r="B133" s="34"/>
      <c r="C133" s="9" t="s">
        <v>17</v>
      </c>
      <c r="D133" s="23"/>
      <c r="E133" s="23"/>
      <c r="F133" s="59">
        <v>2099130</v>
      </c>
    </row>
    <row r="134" spans="2:6" ht="14.25">
      <c r="B134" s="34"/>
      <c r="C134" s="9" t="s">
        <v>20</v>
      </c>
      <c r="D134" s="23"/>
      <c r="E134" s="23"/>
      <c r="F134" s="59">
        <v>0</v>
      </c>
    </row>
    <row r="135" spans="2:6" ht="15">
      <c r="B135" s="34"/>
      <c r="C135" s="11" t="s">
        <v>102</v>
      </c>
      <c r="D135" s="23"/>
      <c r="E135" s="23" t="s">
        <v>160</v>
      </c>
      <c r="F135" s="59">
        <f>SUM(F136)</f>
        <v>2785000</v>
      </c>
    </row>
    <row r="136" spans="2:6" ht="14.25">
      <c r="B136" s="34"/>
      <c r="C136" s="9" t="s">
        <v>28</v>
      </c>
      <c r="D136" s="23"/>
      <c r="E136" s="23"/>
      <c r="F136" s="59">
        <v>2785000</v>
      </c>
    </row>
    <row r="137" spans="2:6" ht="14.25">
      <c r="B137" s="34"/>
      <c r="C137" s="9" t="s">
        <v>17</v>
      </c>
      <c r="D137" s="23"/>
      <c r="E137" s="23"/>
      <c r="F137" s="59">
        <v>1982600</v>
      </c>
    </row>
    <row r="138" spans="2:6" ht="15">
      <c r="B138" s="34"/>
      <c r="C138" s="11" t="s">
        <v>103</v>
      </c>
      <c r="D138" s="23"/>
      <c r="E138" s="23" t="s">
        <v>161</v>
      </c>
      <c r="F138" s="59">
        <f>SUM(F139)</f>
        <v>1806500</v>
      </c>
    </row>
    <row r="139" spans="2:6" ht="14.25">
      <c r="B139" s="34"/>
      <c r="C139" s="9" t="s">
        <v>28</v>
      </c>
      <c r="D139" s="23"/>
      <c r="E139" s="23"/>
      <c r="F139" s="59">
        <v>1806500</v>
      </c>
    </row>
    <row r="140" spans="2:6" ht="14.25">
      <c r="B140" s="34"/>
      <c r="C140" s="9" t="s">
        <v>17</v>
      </c>
      <c r="D140" s="23"/>
      <c r="E140" s="23"/>
      <c r="F140" s="59">
        <v>5700</v>
      </c>
    </row>
    <row r="141" spans="2:6" ht="15">
      <c r="B141" s="34"/>
      <c r="C141" s="11" t="s">
        <v>44</v>
      </c>
      <c r="D141" s="23"/>
      <c r="E141" s="23" t="s">
        <v>156</v>
      </c>
      <c r="F141" s="59">
        <f>SUM(F142)</f>
        <v>213700</v>
      </c>
    </row>
    <row r="142" spans="2:6" ht="14.25">
      <c r="B142" s="34"/>
      <c r="C142" s="9" t="s">
        <v>28</v>
      </c>
      <c r="D142" s="23"/>
      <c r="E142" s="23"/>
      <c r="F142" s="59">
        <v>213700</v>
      </c>
    </row>
    <row r="143" spans="2:6" ht="14.25">
      <c r="B143" s="34"/>
      <c r="C143" s="9" t="s">
        <v>17</v>
      </c>
      <c r="D143" s="23"/>
      <c r="E143" s="23"/>
      <c r="F143" s="59">
        <v>170800</v>
      </c>
    </row>
    <row r="144" spans="2:6" ht="15">
      <c r="B144" s="34"/>
      <c r="C144" s="11" t="s">
        <v>104</v>
      </c>
      <c r="D144" s="23"/>
      <c r="E144" s="23" t="s">
        <v>162</v>
      </c>
      <c r="F144" s="59">
        <f>SUM(F145)</f>
        <v>0</v>
      </c>
    </row>
    <row r="145" spans="2:6" ht="14.25">
      <c r="B145" s="34"/>
      <c r="C145" s="9" t="s">
        <v>92</v>
      </c>
      <c r="D145" s="23"/>
      <c r="E145" s="23"/>
      <c r="F145" s="59">
        <v>0</v>
      </c>
    </row>
    <row r="146" spans="2:6" ht="15">
      <c r="B146" s="34"/>
      <c r="C146" s="11" t="s">
        <v>90</v>
      </c>
      <c r="D146" s="23"/>
      <c r="E146" s="23" t="s">
        <v>163</v>
      </c>
      <c r="F146" s="59">
        <f>SUM(F148)</f>
        <v>0</v>
      </c>
    </row>
    <row r="147" spans="2:6" ht="14.25">
      <c r="B147" s="34"/>
      <c r="C147" s="9" t="s">
        <v>105</v>
      </c>
      <c r="D147" s="10"/>
      <c r="E147" s="10"/>
      <c r="F147" s="59">
        <v>0</v>
      </c>
    </row>
    <row r="148" spans="2:6" ht="14.25">
      <c r="B148" s="35"/>
      <c r="C148" s="39" t="s">
        <v>92</v>
      </c>
      <c r="D148" s="28"/>
      <c r="E148" s="28"/>
      <c r="F148" s="57">
        <v>0</v>
      </c>
    </row>
    <row r="149" spans="2:6" ht="30">
      <c r="B149" s="63" t="s">
        <v>107</v>
      </c>
      <c r="C149" s="8" t="s">
        <v>158</v>
      </c>
      <c r="D149" s="13" t="s">
        <v>43</v>
      </c>
      <c r="E149" s="13"/>
      <c r="F149" s="58">
        <f>SUM(F150+F153)</f>
        <v>1090600</v>
      </c>
    </row>
    <row r="150" spans="2:6" ht="15">
      <c r="B150" s="34"/>
      <c r="C150" s="11" t="s">
        <v>46</v>
      </c>
      <c r="D150" s="23"/>
      <c r="E150" s="23" t="s">
        <v>47</v>
      </c>
      <c r="F150" s="59">
        <f>SUM(F151)</f>
        <v>1090600</v>
      </c>
    </row>
    <row r="151" spans="2:6" ht="14.25">
      <c r="B151" s="34"/>
      <c r="C151" s="9" t="s">
        <v>28</v>
      </c>
      <c r="D151" s="23"/>
      <c r="E151" s="23"/>
      <c r="F151" s="59">
        <v>1090600</v>
      </c>
    </row>
    <row r="152" spans="2:6" ht="14.25">
      <c r="B152" s="34"/>
      <c r="C152" s="9" t="s">
        <v>17</v>
      </c>
      <c r="D152" s="23"/>
      <c r="E152" s="23"/>
      <c r="F152" s="59">
        <v>1033700</v>
      </c>
    </row>
    <row r="153" spans="2:6" ht="15">
      <c r="B153" s="92"/>
      <c r="C153" s="64" t="s">
        <v>90</v>
      </c>
      <c r="D153" s="27"/>
      <c r="E153" s="27" t="s">
        <v>106</v>
      </c>
      <c r="F153" s="57">
        <f>SUM(F154:F155)</f>
        <v>0</v>
      </c>
    </row>
    <row r="154" spans="2:6" ht="14.25">
      <c r="B154" s="92"/>
      <c r="C154" s="9" t="s">
        <v>105</v>
      </c>
      <c r="D154" s="10"/>
      <c r="E154" s="10"/>
      <c r="F154" s="59">
        <v>0</v>
      </c>
    </row>
    <row r="155" spans="2:6" ht="14.25">
      <c r="B155" s="93"/>
      <c r="C155" s="9" t="s">
        <v>92</v>
      </c>
      <c r="D155" s="10"/>
      <c r="E155" s="10"/>
      <c r="F155" s="59">
        <v>0</v>
      </c>
    </row>
    <row r="156" spans="2:6" ht="15">
      <c r="B156" s="15" t="s">
        <v>123</v>
      </c>
      <c r="C156" s="18" t="s">
        <v>148</v>
      </c>
      <c r="D156" s="31" t="s">
        <v>108</v>
      </c>
      <c r="E156" s="31"/>
      <c r="F156" s="61">
        <f>SUM(F157+F160+F163+F167+F170+F172+F174+F177+F179)</f>
        <v>3160089</v>
      </c>
    </row>
    <row r="157" spans="2:6" ht="15">
      <c r="B157" s="15"/>
      <c r="C157" s="11" t="s">
        <v>109</v>
      </c>
      <c r="D157" s="23"/>
      <c r="E157" s="23" t="s">
        <v>110</v>
      </c>
      <c r="F157" s="59">
        <f>SUM(F158)</f>
        <v>65800</v>
      </c>
    </row>
    <row r="158" spans="2:6" ht="14.25">
      <c r="B158" s="15"/>
      <c r="C158" s="9" t="s">
        <v>28</v>
      </c>
      <c r="D158" s="23"/>
      <c r="E158" s="23"/>
      <c r="F158" s="59">
        <v>65800</v>
      </c>
    </row>
    <row r="159" spans="2:6" ht="14.25">
      <c r="B159" s="15"/>
      <c r="C159" s="9" t="s">
        <v>17</v>
      </c>
      <c r="D159" s="23"/>
      <c r="E159" s="23"/>
      <c r="F159" s="59">
        <v>57900</v>
      </c>
    </row>
    <row r="160" spans="2:6" ht="15">
      <c r="B160" s="15"/>
      <c r="C160" s="11" t="s">
        <v>112</v>
      </c>
      <c r="D160" s="23"/>
      <c r="E160" s="23" t="s">
        <v>111</v>
      </c>
      <c r="F160" s="59">
        <f>SUM(F161)</f>
        <v>1714300</v>
      </c>
    </row>
    <row r="161" spans="2:6" ht="14.25">
      <c r="B161" s="15"/>
      <c r="C161" s="9" t="s">
        <v>28</v>
      </c>
      <c r="D161" s="23"/>
      <c r="E161" s="23"/>
      <c r="F161" s="59">
        <v>1714300</v>
      </c>
    </row>
    <row r="162" spans="2:6" ht="14.25">
      <c r="B162" s="15"/>
      <c r="C162" s="9" t="s">
        <v>17</v>
      </c>
      <c r="D162" s="23"/>
      <c r="E162" s="23"/>
      <c r="F162" s="59">
        <v>1298200</v>
      </c>
    </row>
    <row r="163" spans="2:6" ht="30">
      <c r="B163" s="15"/>
      <c r="C163" s="8" t="s">
        <v>114</v>
      </c>
      <c r="D163" s="23"/>
      <c r="E163" s="23" t="s">
        <v>113</v>
      </c>
      <c r="F163" s="59">
        <f>SUM(F164)</f>
        <v>756890</v>
      </c>
    </row>
    <row r="164" spans="2:6" ht="14.25">
      <c r="B164" s="15"/>
      <c r="C164" s="9" t="s">
        <v>28</v>
      </c>
      <c r="D164" s="23"/>
      <c r="E164" s="23"/>
      <c r="F164" s="59">
        <v>756890</v>
      </c>
    </row>
    <row r="165" spans="2:6" ht="15" thickBot="1">
      <c r="B165" s="15"/>
      <c r="C165" s="26" t="s">
        <v>17</v>
      </c>
      <c r="D165" s="27"/>
      <c r="E165" s="27"/>
      <c r="F165" s="57">
        <v>656000</v>
      </c>
    </row>
    <row r="166" spans="2:6" ht="15.75" thickBot="1">
      <c r="B166" s="73">
        <v>1</v>
      </c>
      <c r="C166" s="24" t="s">
        <v>170</v>
      </c>
      <c r="D166" s="24" t="s">
        <v>171</v>
      </c>
      <c r="E166" s="24" t="s">
        <v>172</v>
      </c>
      <c r="F166" s="74">
        <v>5</v>
      </c>
    </row>
    <row r="167" spans="2:6" ht="15">
      <c r="B167" s="15"/>
      <c r="C167" s="32" t="s">
        <v>116</v>
      </c>
      <c r="D167" s="25"/>
      <c r="E167" s="25" t="s">
        <v>115</v>
      </c>
      <c r="F167" s="60">
        <f>SUM(F168)</f>
        <v>586130</v>
      </c>
    </row>
    <row r="168" spans="2:6" ht="14.25">
      <c r="B168" s="15"/>
      <c r="C168" s="9" t="s">
        <v>28</v>
      </c>
      <c r="D168" s="23"/>
      <c r="E168" s="23"/>
      <c r="F168" s="59">
        <v>586130</v>
      </c>
    </row>
    <row r="169" spans="2:6" ht="14.25">
      <c r="B169" s="15"/>
      <c r="C169" s="9" t="s">
        <v>17</v>
      </c>
      <c r="D169" s="23"/>
      <c r="E169" s="23"/>
      <c r="F169" s="59">
        <v>273000</v>
      </c>
    </row>
    <row r="170" spans="2:6" ht="28.5">
      <c r="B170" s="15"/>
      <c r="C170" s="50" t="s">
        <v>166</v>
      </c>
      <c r="D170" s="23"/>
      <c r="E170" s="23" t="s">
        <v>165</v>
      </c>
      <c r="F170" s="59">
        <f>SUM(F171)</f>
        <v>0</v>
      </c>
    </row>
    <row r="171" spans="2:6" ht="14.25">
      <c r="B171" s="15"/>
      <c r="C171" s="9" t="s">
        <v>15</v>
      </c>
      <c r="D171" s="23"/>
      <c r="E171" s="23"/>
      <c r="F171" s="59">
        <v>0</v>
      </c>
    </row>
    <row r="172" spans="2:6" ht="15">
      <c r="B172" s="15"/>
      <c r="C172" s="11" t="s">
        <v>117</v>
      </c>
      <c r="D172" s="23"/>
      <c r="E172" s="23" t="s">
        <v>118</v>
      </c>
      <c r="F172" s="59">
        <f>SUM(F173)</f>
        <v>0</v>
      </c>
    </row>
    <row r="173" spans="2:6" ht="14.25">
      <c r="B173" s="15"/>
      <c r="C173" s="9" t="s">
        <v>15</v>
      </c>
      <c r="D173" s="23"/>
      <c r="E173" s="23"/>
      <c r="F173" s="59">
        <v>0</v>
      </c>
    </row>
    <row r="174" spans="2:6" ht="15">
      <c r="B174" s="15"/>
      <c r="C174" s="11" t="s">
        <v>120</v>
      </c>
      <c r="D174" s="23"/>
      <c r="E174" s="23" t="s">
        <v>119</v>
      </c>
      <c r="F174" s="59">
        <f>SUM(F175)</f>
        <v>3000</v>
      </c>
    </row>
    <row r="175" spans="2:6" ht="14.25">
      <c r="B175" s="15"/>
      <c r="C175" s="9" t="s">
        <v>15</v>
      </c>
      <c r="D175" s="23"/>
      <c r="E175" s="23"/>
      <c r="F175" s="59">
        <v>3000</v>
      </c>
    </row>
    <row r="176" spans="2:6" ht="14.25">
      <c r="B176" s="15"/>
      <c r="C176" s="9" t="s">
        <v>17</v>
      </c>
      <c r="D176" s="23"/>
      <c r="E176" s="23"/>
      <c r="F176" s="59">
        <v>700</v>
      </c>
    </row>
    <row r="177" spans="2:6" ht="15">
      <c r="B177" s="15"/>
      <c r="C177" s="11" t="s">
        <v>88</v>
      </c>
      <c r="D177" s="23"/>
      <c r="E177" s="23" t="s">
        <v>121</v>
      </c>
      <c r="F177" s="59">
        <f>SUM(F178)</f>
        <v>20626</v>
      </c>
    </row>
    <row r="178" spans="2:6" ht="14.25">
      <c r="B178" s="15"/>
      <c r="C178" s="9" t="s">
        <v>15</v>
      </c>
      <c r="D178" s="23"/>
      <c r="E178" s="23"/>
      <c r="F178" s="59">
        <v>20626</v>
      </c>
    </row>
    <row r="179" spans="2:6" ht="15">
      <c r="B179" s="16"/>
      <c r="C179" s="11" t="s">
        <v>168</v>
      </c>
      <c r="D179" s="23"/>
      <c r="E179" s="23" t="s">
        <v>122</v>
      </c>
      <c r="F179" s="59">
        <v>13343</v>
      </c>
    </row>
    <row r="180" spans="2:6" ht="15">
      <c r="B180" s="14" t="s">
        <v>131</v>
      </c>
      <c r="C180" s="11" t="s">
        <v>149</v>
      </c>
      <c r="D180" s="13" t="s">
        <v>124</v>
      </c>
      <c r="E180" s="13"/>
      <c r="F180" s="40">
        <f>SUM(F181+F183+F184)</f>
        <v>438000</v>
      </c>
    </row>
    <row r="181" spans="2:6" ht="15">
      <c r="B181" s="15"/>
      <c r="C181" s="11" t="s">
        <v>126</v>
      </c>
      <c r="D181" s="23"/>
      <c r="E181" s="23" t="s">
        <v>125</v>
      </c>
      <c r="F181" s="36">
        <f>SUM(F182)</f>
        <v>28000</v>
      </c>
    </row>
    <row r="182" spans="2:6" ht="14.25">
      <c r="B182" s="15"/>
      <c r="C182" s="9" t="s">
        <v>15</v>
      </c>
      <c r="D182" s="23"/>
      <c r="E182" s="23"/>
      <c r="F182" s="36">
        <v>28000</v>
      </c>
    </row>
    <row r="183" spans="2:6" ht="15">
      <c r="B183" s="15"/>
      <c r="C183" s="11" t="s">
        <v>127</v>
      </c>
      <c r="D183" s="23"/>
      <c r="E183" s="23" t="s">
        <v>128</v>
      </c>
      <c r="F183" s="36">
        <v>10000</v>
      </c>
    </row>
    <row r="184" spans="2:6" ht="15">
      <c r="B184" s="16"/>
      <c r="C184" s="11" t="s">
        <v>129</v>
      </c>
      <c r="D184" s="23"/>
      <c r="E184" s="23" t="s">
        <v>130</v>
      </c>
      <c r="F184" s="36">
        <v>400000</v>
      </c>
    </row>
    <row r="185" spans="2:6" ht="15">
      <c r="B185" s="88" t="s">
        <v>135</v>
      </c>
      <c r="C185" s="11" t="s">
        <v>150</v>
      </c>
      <c r="D185" s="13" t="s">
        <v>132</v>
      </c>
      <c r="E185" s="13"/>
      <c r="F185" s="40">
        <f>SUM(F186)</f>
        <v>30000</v>
      </c>
    </row>
    <row r="186" spans="2:6" ht="15">
      <c r="B186" s="88"/>
      <c r="C186" s="11" t="s">
        <v>134</v>
      </c>
      <c r="D186" s="23"/>
      <c r="E186" s="23" t="s">
        <v>133</v>
      </c>
      <c r="F186" s="36">
        <f>SUM(F187)</f>
        <v>30000</v>
      </c>
    </row>
    <row r="187" spans="2:6" ht="14.25">
      <c r="B187" s="88"/>
      <c r="C187" s="9" t="s">
        <v>15</v>
      </c>
      <c r="D187" s="23"/>
      <c r="E187" s="23"/>
      <c r="F187" s="36">
        <v>30000</v>
      </c>
    </row>
    <row r="188" spans="2:6" ht="15">
      <c r="B188" s="10"/>
      <c r="C188" s="11" t="s">
        <v>167</v>
      </c>
      <c r="D188" s="13"/>
      <c r="E188" s="13"/>
      <c r="F188" s="40">
        <f>SUM(F189+F191)</f>
        <v>25000</v>
      </c>
    </row>
    <row r="189" spans="2:6" ht="15">
      <c r="B189" s="85" t="s">
        <v>3</v>
      </c>
      <c r="C189" s="18" t="s">
        <v>140</v>
      </c>
      <c r="D189" s="13" t="s">
        <v>29</v>
      </c>
      <c r="E189" s="52"/>
      <c r="F189" s="53">
        <f>SUM(F190)</f>
        <v>25000</v>
      </c>
    </row>
    <row r="190" spans="2:6" ht="15">
      <c r="B190" s="86"/>
      <c r="C190" s="11" t="s">
        <v>11</v>
      </c>
      <c r="D190" s="46"/>
      <c r="E190" s="23" t="s">
        <v>31</v>
      </c>
      <c r="F190" s="36">
        <v>25000</v>
      </c>
    </row>
    <row r="191" spans="2:6" ht="15">
      <c r="B191" s="85" t="s">
        <v>4</v>
      </c>
      <c r="C191" s="8" t="s">
        <v>153</v>
      </c>
      <c r="D191" s="46" t="s">
        <v>154</v>
      </c>
      <c r="E191" s="46"/>
      <c r="F191" s="54">
        <f>SUM(F192)</f>
        <v>0</v>
      </c>
    </row>
    <row r="192" spans="2:6" ht="15.75" thickBot="1">
      <c r="B192" s="87"/>
      <c r="C192" s="11" t="s">
        <v>90</v>
      </c>
      <c r="D192" s="51"/>
      <c r="E192" s="27" t="s">
        <v>163</v>
      </c>
      <c r="F192" s="37">
        <v>0</v>
      </c>
    </row>
    <row r="193" spans="2:6" ht="15.75" thickBot="1">
      <c r="B193" s="47"/>
      <c r="C193" s="48" t="s">
        <v>136</v>
      </c>
      <c r="D193" s="56"/>
      <c r="E193" s="56"/>
      <c r="F193" s="55">
        <f>SUM(F10+F56+F188)</f>
        <v>47984204</v>
      </c>
    </row>
    <row r="199" spans="3:6" ht="14.25">
      <c r="C199" s="12"/>
      <c r="D199" s="6"/>
      <c r="E199" s="6"/>
      <c r="F199" s="6"/>
    </row>
    <row r="200" spans="3:6" ht="14.25">
      <c r="C200" s="12"/>
      <c r="D200" s="6"/>
      <c r="E200" s="6"/>
      <c r="F200" s="6"/>
    </row>
  </sheetData>
  <mergeCells count="17">
    <mergeCell ref="B189:B190"/>
    <mergeCell ref="B191:B192"/>
    <mergeCell ref="B185:B187"/>
    <mergeCell ref="B11:B13"/>
    <mergeCell ref="B14:B16"/>
    <mergeCell ref="B79:B80"/>
    <mergeCell ref="B81:B82"/>
    <mergeCell ref="B17:B25"/>
    <mergeCell ref="B153:B155"/>
    <mergeCell ref="B120:B122"/>
    <mergeCell ref="B75:B78"/>
    <mergeCell ref="F7:F8"/>
    <mergeCell ref="B7:B8"/>
    <mergeCell ref="C7:C8"/>
    <mergeCell ref="D7:D8"/>
    <mergeCell ref="E7:E8"/>
    <mergeCell ref="B57:B58"/>
  </mergeCells>
  <printOptions/>
  <pageMargins left="0.36" right="0.28" top="0.52" bottom="0.38" header="0.43" footer="0.43"/>
  <pageSetup horizontalDpi="600" verticalDpi="600" orientation="portrait" paperSize="9" scale="80" r:id="rId1"/>
  <headerFooter alignWithMargins="0">
    <oddFooter>&amp;CStrona &amp;P</oddFooter>
  </headerFooter>
  <rowBreaks count="3" manualBreakCount="3">
    <brk id="54" max="255" man="1"/>
    <brk id="109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Finansowy</cp:lastModifiedBy>
  <cp:lastPrinted>2003-12-30T08:31:43Z</cp:lastPrinted>
  <dcterms:created xsi:type="dcterms:W3CDTF">2003-10-03T09:00:40Z</dcterms:created>
  <dcterms:modified xsi:type="dcterms:W3CDTF">2003-12-30T08:33:38Z</dcterms:modified>
  <cp:category/>
  <cp:version/>
  <cp:contentType/>
  <cp:contentStatus/>
</cp:coreProperties>
</file>